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joniskislt-my.sharepoint.com/personal/vaida_kusleikiene_joniskis_lt/Documents/Documents/Vaidos Dokumentai/Ataskaitos-planavimai/Ketvirtinės ataskaitos/Išmokos vaikui/SADM'ui/"/>
    </mc:Choice>
  </mc:AlternateContent>
  <xr:revisionPtr revIDLastSave="1" documentId="8_{48A37103-0070-4F66-A18E-A6C7C13EB924}" xr6:coauthVersionLast="47" xr6:coauthVersionMax="47" xr10:uidLastSave="{4BC4D25A-5B2B-49B4-A28D-753A1091FEF5}"/>
  <bookViews>
    <workbookView xWindow="28680" yWindow="-120" windowWidth="29040" windowHeight="15840" xr2:uid="{00000000-000D-0000-FFFF-FFFF00000000}"/>
  </bookViews>
  <sheets>
    <sheet name="Forma" sheetId="1" r:id="rId1"/>
    <sheet name="Parametr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1" l="1"/>
  <c r="E27" i="1"/>
  <c r="E33" i="1"/>
  <c r="N28" i="1"/>
  <c r="H33" i="1"/>
  <c r="H28" i="1"/>
  <c r="E28" i="1"/>
  <c r="A11" i="1"/>
  <c r="Q27" i="1"/>
  <c r="N27" i="1"/>
  <c r="Q34" i="1"/>
  <c r="N34" i="1"/>
  <c r="Q33" i="1"/>
  <c r="N33" i="1"/>
  <c r="Q64" i="1"/>
  <c r="N64" i="1"/>
  <c r="Q117" i="1"/>
  <c r="N117" i="1"/>
  <c r="H64" i="1"/>
  <c r="H34" i="1"/>
  <c r="H27" i="1"/>
  <c r="H117" i="1"/>
  <c r="E64" i="1"/>
  <c r="E117" i="1"/>
  <c r="E34" i="1"/>
  <c r="B6" i="1"/>
  <c r="E13" i="1"/>
  <c r="C15" i="1"/>
  <c r="F15" i="1"/>
  <c r="I15" i="1"/>
</calcChain>
</file>

<file path=xl/sharedStrings.xml><?xml version="1.0" encoding="utf-8"?>
<sst xmlns="http://schemas.openxmlformats.org/spreadsheetml/2006/main" count="270" uniqueCount="223">
  <si>
    <t>Forma patvirtinta Lietuvos Respublikos</t>
  </si>
  <si>
    <t>socialinės apsaugos ir darbo ministro</t>
  </si>
  <si>
    <t>Eil. Nr.</t>
  </si>
  <si>
    <t>Socialinės išmokos pavadinimas</t>
  </si>
  <si>
    <t>Iš viso per ketvirtį</t>
  </si>
  <si>
    <t>1.1.</t>
  </si>
  <si>
    <t>1.1.1.</t>
  </si>
  <si>
    <t>piniginėmis lėšomis</t>
  </si>
  <si>
    <t>1.1.2.</t>
  </si>
  <si>
    <t>1.2.</t>
  </si>
  <si>
    <t>1.2.1.</t>
  </si>
  <si>
    <t>1.2.2.</t>
  </si>
  <si>
    <t>viso dydžio</t>
  </si>
  <si>
    <t>2.1.</t>
  </si>
  <si>
    <t>2.2.</t>
  </si>
  <si>
    <t>2.3.</t>
  </si>
  <si>
    <t>2.4.</t>
  </si>
  <si>
    <t>2.4.2.</t>
  </si>
  <si>
    <t>3.1.</t>
  </si>
  <si>
    <t>3.2.</t>
  </si>
  <si>
    <t xml:space="preserve"> Nr.</t>
  </si>
  <si>
    <t>Pareigos1</t>
  </si>
  <si>
    <t>Darbuotojas1</t>
  </si>
  <si>
    <t>Pareigos2</t>
  </si>
  <si>
    <t>Darbuotojas2</t>
  </si>
  <si>
    <t>Pareigos3</t>
  </si>
  <si>
    <t>Darbuotojas3</t>
  </si>
  <si>
    <t>Skyriaus pavadinimas</t>
  </si>
  <si>
    <t>Skyriaus adresas</t>
  </si>
  <si>
    <t>Imonės kodas</t>
  </si>
  <si>
    <t>Telefonas</t>
  </si>
  <si>
    <t>Formavimo data</t>
  </si>
  <si>
    <t>Metai</t>
  </si>
  <si>
    <t>Ketvirtis</t>
  </si>
  <si>
    <t>Mėnuo1</t>
  </si>
  <si>
    <t>Mėnuo2</t>
  </si>
  <si>
    <t>Mėnuo3</t>
  </si>
  <si>
    <t>2009 m. birželio 12 d. įsakymu Nr.A1-386</t>
  </si>
  <si>
    <t>(savivaldybės pavadinimas, adresas, telefonas, el. paštas)</t>
  </si>
  <si>
    <t>1.</t>
  </si>
  <si>
    <t>2.</t>
  </si>
  <si>
    <t>3.</t>
  </si>
  <si>
    <t>4.</t>
  </si>
  <si>
    <t>4.1.</t>
  </si>
  <si>
    <t>4.2.</t>
  </si>
  <si>
    <t>5.</t>
  </si>
  <si>
    <t>6.</t>
  </si>
  <si>
    <t>6.1.</t>
  </si>
  <si>
    <t>6.1.1.</t>
  </si>
  <si>
    <t>6.1.2.</t>
  </si>
  <si>
    <t>6.2.</t>
  </si>
  <si>
    <t>6.2.2.</t>
  </si>
  <si>
    <t>6.3.</t>
  </si>
  <si>
    <t>6.3.1.</t>
  </si>
  <si>
    <t>6.3.2.</t>
  </si>
  <si>
    <t>6.4.</t>
  </si>
  <si>
    <t>6.4.1.</t>
  </si>
  <si>
    <t>6.4.2.</t>
  </si>
  <si>
    <t>7.</t>
  </si>
  <si>
    <t>8.</t>
  </si>
  <si>
    <t>2.4.2.1.</t>
  </si>
  <si>
    <t>2.4.2.2.</t>
  </si>
  <si>
    <t>mokama dalimis</t>
  </si>
  <si>
    <t>SAVIVALDYBĖS TERITORIJOJE GYVENANTIEMS ASMENIMS IŠMOKĖTŲ IŠMOKŲ VAIKAMS ATASKAITA</t>
  </si>
  <si>
    <t>gimusiam vaikui (1.1 = 1.1.1 + 1.1.2):</t>
  </si>
  <si>
    <t>įvaikintam vaikui (1.2 = 1.2.1 + 1.2.2):</t>
  </si>
  <si>
    <t>6.1.3.</t>
  </si>
  <si>
    <t>6.2.3.</t>
  </si>
  <si>
    <t>6.3.3.</t>
  </si>
  <si>
    <t>6.4.3.</t>
  </si>
  <si>
    <t>8.1.</t>
  </si>
  <si>
    <t>8.2.</t>
  </si>
  <si>
    <t>10.</t>
  </si>
  <si>
    <t>(savivaldybės administracijos direktorius arba jo įgalioto</t>
  </si>
  <si>
    <t>savivaldybės admistracijos tarnautojo ar darbuotojo pareigų pavadinimas)</t>
  </si>
  <si>
    <t>(rengėjo vardas ir pavardė, telefono nr., el. paštas)</t>
  </si>
  <si>
    <t>Valiuta</t>
  </si>
  <si>
    <t>(atsakingo padalinio vadovo pareigų pavadinimas)</t>
  </si>
  <si>
    <t>(parašas)</t>
  </si>
  <si>
    <t>(vardas ir pavardė)</t>
  </si>
  <si>
    <t>(Lietuvos Respublikos socialinės apsaugos ir darbo ministro</t>
  </si>
  <si>
    <t>už vaiką, kuriam globa (rūpyba) nustatyta šeimynoje</t>
  </si>
  <si>
    <t>už vaiką, kuriam globa (rūpyba) nustatyta šeimoje</t>
  </si>
  <si>
    <t>Asmenys</t>
  </si>
  <si>
    <t>Bendrai gyvenantys asmenys</t>
  </si>
  <si>
    <t>Išlaidos, eurais</t>
  </si>
  <si>
    <t>Išlaidos, 
eurais</t>
  </si>
  <si>
    <t>vienu metu gimus dviem vaikams</t>
  </si>
  <si>
    <t>vienu metu gimus daugiau kaip dviem vaikams</t>
  </si>
  <si>
    <t>1.3.</t>
  </si>
  <si>
    <t>vaikui, kuriam globa (rūpyba) nustatyta šeimoje ar šeimynoje (1.3 = 1.3.1 + 1.3.2):</t>
  </si>
  <si>
    <t>2.4.3.1.</t>
  </si>
  <si>
    <t>7.1.</t>
  </si>
  <si>
    <t>7.2.</t>
  </si>
  <si>
    <t>už vaiką, kuriam globa (rūpyba) nustatyta globos centre</t>
  </si>
  <si>
    <t xml:space="preserve">9. </t>
  </si>
  <si>
    <t>9.1.</t>
  </si>
  <si>
    <t>9.2.</t>
  </si>
  <si>
    <t>sumažinta gaunamos vaiko priežiūros išmokos dydžiu</t>
  </si>
  <si>
    <t>11.</t>
  </si>
  <si>
    <t>2009 m. birželio 12 d. įsakymu Nr. A1-386 „Dėl Savivaldybės teritorijoje gyvenantiems asmenims išmokėtų išmokų vaikams ketvirtinės ataskaitos formos ir jos pildymo tvarkos aprašo patvirtinimo“, 8 punkte nustatyta tvarka.</t>
  </si>
  <si>
    <t>bendrai gyvenančių asmenų auginamiems vaikams</t>
  </si>
  <si>
    <t>2.3.2.</t>
  </si>
  <si>
    <t>2.3.3.</t>
  </si>
  <si>
    <t>A. Vivulskio g. 11, LT-03612 Vilnius</t>
  </si>
  <si>
    <t>emancipuotiems ar susituokusiems nepilnamečiams vaikams</t>
  </si>
  <si>
    <t>Lietuvos Respublikos socialinės apsaugos ir darbo ministerijai</t>
  </si>
  <si>
    <t>1.3.1.</t>
  </si>
  <si>
    <t>1.3.2.</t>
  </si>
  <si>
    <t>2.3.1.</t>
  </si>
  <si>
    <t>2.4.1.</t>
  </si>
  <si>
    <t>2.4.1.1.</t>
  </si>
  <si>
    <t>2.4.1.2.</t>
  </si>
  <si>
    <t>2.4.3.</t>
  </si>
  <si>
    <t>2.4.3.2.</t>
  </si>
  <si>
    <t>2.4.4.</t>
  </si>
  <si>
    <t>2.4.4.1.</t>
  </si>
  <si>
    <t>2.4.4.2.</t>
  </si>
  <si>
    <t>6.5.</t>
  </si>
  <si>
    <t>6.5.1.</t>
  </si>
  <si>
    <t>6.5.2.</t>
  </si>
  <si>
    <t>6.5.3.</t>
  </si>
  <si>
    <t>7.3.</t>
  </si>
  <si>
    <t>10.1.</t>
  </si>
  <si>
    <t xml:space="preserve">10.2. </t>
  </si>
  <si>
    <t>12.</t>
  </si>
  <si>
    <t xml:space="preserve"> vaikams iki 18 metų</t>
  </si>
  <si>
    <t>globėjų (rūpintojų)  globojamiems (rūpinamiems) vaikams</t>
  </si>
  <si>
    <t xml:space="preserve">bendrai gyvenančių asmenų auginamiems vaikams </t>
  </si>
  <si>
    <t>neįgaliems vaikams nuo gimimo dienos iki 18 metų arba iki nepilnamečiai neįgalūs vaikai pripažįstami emancipuotais ar sudaro santuoką</t>
  </si>
  <si>
    <t>vaiko laikinoji priežiūra pas fizinius asmenis</t>
  </si>
  <si>
    <t>vaiko laikinas apgyvendinimas pas fizinius asmenis</t>
  </si>
  <si>
    <t>vaikui iki 6 metų – 5,2 bazinės socialinės išmokos dydžio išmoka (toliau - BSI)</t>
  </si>
  <si>
    <t>vaikui nuo 6 iki 12 metų – 6 BSI</t>
  </si>
  <si>
    <t>vaikui nuo 12 iki 18 metų arba iki nepilnametis pripažįstamas emancipuotu ar sudaro santuoką – 6,5 BSI</t>
  </si>
  <si>
    <t>6.1.4.</t>
  </si>
  <si>
    <t>vaikui, kuriam nustatytas neįgalumo lygis, neatsižvelgiant į jo amžių, – 6,5 BSI</t>
  </si>
  <si>
    <t>6.1.5.</t>
  </si>
  <si>
    <t>sumažinta našlaičių pensijos ir (ar) gaunamo išlaikymo (alimentų) dydžiu</t>
  </si>
  <si>
    <t>6.2.4.</t>
  </si>
  <si>
    <t>6.2.5.</t>
  </si>
  <si>
    <t>6.2.6.</t>
  </si>
  <si>
    <t>vaikui iki 6 metų – 5,2 BSI</t>
  </si>
  <si>
    <t>6.3.4.</t>
  </si>
  <si>
    <t>6.3.5.</t>
  </si>
  <si>
    <t>6.3.6.</t>
  </si>
  <si>
    <t>6.4.4.</t>
  </si>
  <si>
    <t>6.4.5.</t>
  </si>
  <si>
    <t>6.4.6.</t>
  </si>
  <si>
    <t>viso dydžio – 6,5 BSI</t>
  </si>
  <si>
    <t>7.4.</t>
  </si>
  <si>
    <t>už buvusį globotinį (rūpintinį), kuris išlaikomas buvusio globėjo (rūpintojo)</t>
  </si>
  <si>
    <t>Iš viso nuo metų pradžios</t>
  </si>
  <si>
    <t xml:space="preserve">išmoka vaikui, suteikta piniginėmis lėšomis, išskyrus vaikus, patiriančius socialinę riziką </t>
  </si>
  <si>
    <t>emancipuotiems ar susituokusiems nepilnamečiams vaikams arba vyresniems kaip 18 metų neįgaliems asmenims, jeigu jie mokosi pagal bendrojo ugdymo programą, nustatytam neįgalumo lygio arba 55 procentų ir mažesnio darbingumo lygio galiojimo terminui, bet ne ilgiau, iki jiems sukaks 23 metai</t>
  </si>
  <si>
    <t>2023 m. kovo 14  d. įsakymo Nr. A1-157  redakcija)</t>
  </si>
  <si>
    <t>išmoka vaikui, suteikta vaikams, patiriantiems socialinę riziką:</t>
  </si>
  <si>
    <t>2.2.1.</t>
  </si>
  <si>
    <t xml:space="preserve">išmoka, suteikta piniginėmis lėšomis (pinigine forma) </t>
  </si>
  <si>
    <t>2.2.2.</t>
  </si>
  <si>
    <t>2.2.3.</t>
  </si>
  <si>
    <t xml:space="preserve">išmoka, suteikta derinant piniginę ir nepiniginę formas  </t>
  </si>
  <si>
    <t>18 metų ir vyresniems, jeigu jie mokosi pagal bendrojo ugdymo programą (įskaitant asmenis, kurių mokymą pagal bendrojo ugdymo programą ir pagal bendrojo ugdymo programą kartu su profesinio mokymo programa vykdo profesinio mokymo teikėjai, iki šie asmenys baigs bendrojo ugdymo programą), bet ne ilgiau, iki jiems sukaks 23 metai</t>
  </si>
  <si>
    <t>6.1.6.</t>
  </si>
  <si>
    <t>sumažinta dėl išlaikymo mokymo įstaigos bedrabutyje ar socializacijos centre</t>
  </si>
  <si>
    <t>6.2.1.</t>
  </si>
  <si>
    <t>išmokos, suteiktos piniginėmis lėšomis (pinigine forma)</t>
  </si>
  <si>
    <t>išmokos, suteiktos kitais būdais (nepinigine forma)</t>
  </si>
  <si>
    <t xml:space="preserve">išmokos, suteiktos derinant piniginę ir nepiniginę formas </t>
  </si>
  <si>
    <t>Joniškio r. savivaldybės administracijos Socialinės paramos ir sveikatos skyrius</t>
  </si>
  <si>
    <t>Livonijos g. 4-1, Joniškis</t>
  </si>
  <si>
    <t>I</t>
  </si>
  <si>
    <t>Sausio mėn.</t>
  </si>
  <si>
    <t>Vasario mėn.</t>
  </si>
  <si>
    <t>Kovo mėn.</t>
  </si>
  <si>
    <t>Ekonominės plėtros ir investicijų skyriaus vedėja, vykdanti administracijos direktoriaus funkcijas</t>
  </si>
  <si>
    <t>Vilija Aleksienė</t>
  </si>
  <si>
    <t xml:space="preserve">Vaida Kušleikienė, +370 690 12452, el. p. vaida.kusleikiene@joniskis.lt </t>
  </si>
  <si>
    <r>
      <t>Vienkartinė išmoka vaikui (1 = 1.1 + 1.2 + 1.3)</t>
    </r>
    <r>
      <rPr>
        <vertAlign val="superscript"/>
        <sz val="9"/>
        <color theme="1"/>
        <rFont val="Times New Roman"/>
        <family val="1"/>
        <charset val="186"/>
      </rPr>
      <t>2</t>
    </r>
    <r>
      <rPr>
        <sz val="9"/>
        <color theme="1"/>
        <rFont val="Times New Roman"/>
        <family val="1"/>
        <charset val="186"/>
      </rPr>
      <t>:</t>
    </r>
  </si>
  <si>
    <r>
      <t>suteikta kitais būdais (nepinigine forma)</t>
    </r>
    <r>
      <rPr>
        <vertAlign val="superscript"/>
        <sz val="9"/>
        <color theme="1"/>
        <rFont val="Times New Roman"/>
        <family val="1"/>
        <charset val="186"/>
      </rPr>
      <t>1</t>
    </r>
    <r>
      <rPr>
        <sz val="9"/>
        <color theme="1"/>
        <rFont val="Times New Roman"/>
        <family val="1"/>
        <charset val="186"/>
      </rPr>
      <t xml:space="preserve"> </t>
    </r>
  </si>
  <si>
    <r>
      <t>Išmoka vaikui (2 = 2.1 + 2.2 = 2.3 + 2.4)</t>
    </r>
    <r>
      <rPr>
        <vertAlign val="superscript"/>
        <sz val="9"/>
        <color theme="1"/>
        <rFont val="Times New Roman"/>
        <family val="1"/>
        <charset val="186"/>
      </rPr>
      <t>2</t>
    </r>
    <r>
      <rPr>
        <sz val="9"/>
        <color theme="1"/>
        <rFont val="Times New Roman"/>
        <family val="1"/>
        <charset val="186"/>
      </rPr>
      <t>:</t>
    </r>
  </si>
  <si>
    <r>
      <t xml:space="preserve">išmoka, suteikta kitais būdais (nepinigine forma) </t>
    </r>
    <r>
      <rPr>
        <vertAlign val="superscript"/>
        <sz val="9"/>
        <color theme="1"/>
        <rFont val="Times New Roman"/>
        <family val="1"/>
        <charset val="186"/>
      </rPr>
      <t>1</t>
    </r>
  </si>
  <si>
    <r>
      <t>išmoka vaikui, mokama kiekvienam vaikui (2.3 = 2.3.1 + 2.3.2 + 2.3.3)</t>
    </r>
    <r>
      <rPr>
        <vertAlign val="superscript"/>
        <sz val="9"/>
        <color theme="1"/>
        <rFont val="Times New Roman"/>
        <family val="1"/>
        <charset val="186"/>
      </rPr>
      <t>2</t>
    </r>
    <r>
      <rPr>
        <sz val="9"/>
        <color theme="1"/>
        <rFont val="Times New Roman"/>
        <family val="1"/>
        <charset val="186"/>
      </rPr>
      <t>:</t>
    </r>
  </si>
  <si>
    <r>
      <t>papildomai skiriama išmoka vaikui  (2.4 = 2.4.1 + 2.4.2 + 2.4.3 + 2.4.4)</t>
    </r>
    <r>
      <rPr>
        <vertAlign val="superscript"/>
        <sz val="9"/>
        <color theme="1"/>
        <rFont val="Times New Roman"/>
        <family val="1"/>
        <charset val="186"/>
      </rPr>
      <t>2</t>
    </r>
    <r>
      <rPr>
        <sz val="9"/>
        <color theme="1"/>
        <rFont val="Times New Roman"/>
        <family val="1"/>
        <charset val="186"/>
      </rPr>
      <t>:</t>
    </r>
  </si>
  <si>
    <r>
      <t xml:space="preserve"> vaikams, jeigu bendrai gyvenantys asmenys arba globėjas (rūpintojas) augina ir (ar) globoja (rūpina) 1 vaiką, vertinant pajamas  (2.4.1 = 2.4.1.1 + 2.4.1.2)</t>
    </r>
    <r>
      <rPr>
        <vertAlign val="superscript"/>
        <sz val="9"/>
        <color theme="1"/>
        <rFont val="Times New Roman"/>
        <family val="1"/>
        <charset val="186"/>
      </rPr>
      <t>2</t>
    </r>
    <r>
      <rPr>
        <sz val="9"/>
        <color theme="1"/>
        <rFont val="Times New Roman"/>
        <family val="1"/>
        <charset val="186"/>
      </rPr>
      <t>:</t>
    </r>
  </si>
  <si>
    <r>
      <t>vaikams, jeigu bendrai gyvenantys asmenys arba globėjas (rūpintojas) augina ir (ar) globoja (rūpina) 2 vaikus, vertinant pajamas (2.4.2 = 2.4.2.1 + 2.4.2.2)</t>
    </r>
    <r>
      <rPr>
        <vertAlign val="superscript"/>
        <sz val="9"/>
        <color theme="1"/>
        <rFont val="Times New Roman"/>
        <family val="1"/>
        <charset val="186"/>
      </rPr>
      <t>2</t>
    </r>
    <r>
      <rPr>
        <sz val="9"/>
        <color theme="1"/>
        <rFont val="Times New Roman"/>
        <family val="1"/>
        <charset val="186"/>
      </rPr>
      <t>:</t>
    </r>
  </si>
  <si>
    <r>
      <t>vaikams, jeigu bendrai gyvenantys asmenys arba globėjas (rūpintojas) augina ir (ar) globoja (rūpina) 3 ar daugiau vaikų (2.4.3 = 2.4.3.1 + 2.4.3.2)</t>
    </r>
    <r>
      <rPr>
        <vertAlign val="superscript"/>
        <sz val="9"/>
        <color theme="1"/>
        <rFont val="Times New Roman"/>
        <family val="1"/>
        <charset val="186"/>
      </rPr>
      <t>2</t>
    </r>
    <r>
      <rPr>
        <sz val="9"/>
        <color theme="1"/>
        <rFont val="Times New Roman"/>
        <family val="1"/>
        <charset val="186"/>
      </rPr>
      <t>:</t>
    </r>
  </si>
  <si>
    <r>
      <t>neįgaliems vaikams (asmenims), kuriems nustatytas neįgalumo lygis arba 55 procentų ir mažesnis darbingumo lygis (2.4.4 = 2.4.4.1 + 2.4.4.2)</t>
    </r>
    <r>
      <rPr>
        <vertAlign val="superscript"/>
        <sz val="9"/>
        <color theme="1"/>
        <rFont val="Times New Roman"/>
        <family val="1"/>
        <charset val="186"/>
      </rPr>
      <t>2</t>
    </r>
    <r>
      <rPr>
        <sz val="9"/>
        <color theme="1"/>
        <rFont val="Times New Roman"/>
        <family val="1"/>
        <charset val="186"/>
      </rPr>
      <t>:</t>
    </r>
  </si>
  <si>
    <r>
      <t>Išmoka privalomosios pradinės karo tarnybos kario vaikui (3 = 3.1 + 3.2)</t>
    </r>
    <r>
      <rPr>
        <vertAlign val="superscript"/>
        <sz val="9"/>
        <color theme="1"/>
        <rFont val="Times New Roman"/>
        <family val="1"/>
        <charset val="186"/>
      </rPr>
      <t>2</t>
    </r>
    <r>
      <rPr>
        <sz val="9"/>
        <color theme="1"/>
        <rFont val="Times New Roman"/>
        <family val="1"/>
        <charset val="186"/>
      </rPr>
      <t>:</t>
    </r>
  </si>
  <si>
    <r>
      <t>suteikta kitais būdais (nepinigine forma)</t>
    </r>
    <r>
      <rPr>
        <vertAlign val="superscript"/>
        <sz val="9"/>
        <color theme="1"/>
        <rFont val="Times New Roman"/>
        <family val="1"/>
        <charset val="186"/>
      </rPr>
      <t>1</t>
    </r>
  </si>
  <si>
    <r>
      <t>Vienkartinė išmoka nėščiai moteriai (4 = 4.1 + 4.2)</t>
    </r>
    <r>
      <rPr>
        <vertAlign val="superscript"/>
        <sz val="9"/>
        <color theme="1"/>
        <rFont val="Times New Roman"/>
        <family val="1"/>
        <charset val="186"/>
      </rPr>
      <t>2</t>
    </r>
    <r>
      <rPr>
        <sz val="9"/>
        <color theme="1"/>
        <rFont val="Times New Roman"/>
        <family val="1"/>
        <charset val="186"/>
      </rPr>
      <t>:</t>
    </r>
  </si>
  <si>
    <r>
      <t>4</t>
    </r>
    <r>
      <rPr>
        <vertAlign val="superscript"/>
        <sz val="10"/>
        <color theme="1"/>
        <rFont val="Times New Roman"/>
        <family val="1"/>
        <charset val="186"/>
      </rPr>
      <t>1</t>
    </r>
    <r>
      <rPr>
        <sz val="10"/>
        <color theme="1"/>
        <rFont val="Times New Roman"/>
        <family val="1"/>
        <charset val="186"/>
      </rPr>
      <t>.</t>
    </r>
  </si>
  <si>
    <r>
      <t>Išmoka besimokančio ar studijuojančio asmens vaiko priežiūrai (4</t>
    </r>
    <r>
      <rPr>
        <vertAlign val="superscript"/>
        <sz val="9"/>
        <color theme="1"/>
        <rFont val="Times New Roman"/>
        <family val="1"/>
        <charset val="186"/>
      </rPr>
      <t>1</t>
    </r>
    <r>
      <rPr>
        <sz val="9"/>
        <color theme="1"/>
        <rFont val="Times New Roman"/>
        <family val="1"/>
        <charset val="186"/>
      </rPr>
      <t xml:space="preserve"> = 4</t>
    </r>
    <r>
      <rPr>
        <vertAlign val="superscript"/>
        <sz val="9"/>
        <color theme="1"/>
        <rFont val="Times New Roman"/>
        <family val="1"/>
        <charset val="186"/>
      </rPr>
      <t>1</t>
    </r>
    <r>
      <rPr>
        <sz val="9"/>
        <color theme="1"/>
        <rFont val="Times New Roman"/>
        <family val="1"/>
        <charset val="186"/>
      </rPr>
      <t>.1 + 4</t>
    </r>
    <r>
      <rPr>
        <vertAlign val="superscript"/>
        <sz val="9"/>
        <color theme="1"/>
        <rFont val="Times New Roman"/>
        <family val="1"/>
        <charset val="186"/>
      </rPr>
      <t>1</t>
    </r>
    <r>
      <rPr>
        <sz val="9"/>
        <color theme="1"/>
        <rFont val="Times New Roman"/>
        <family val="1"/>
        <charset val="186"/>
      </rPr>
      <t>.2)</t>
    </r>
    <r>
      <rPr>
        <vertAlign val="superscript"/>
        <sz val="9"/>
        <color theme="1"/>
        <rFont val="Times New Roman"/>
        <family val="1"/>
        <charset val="186"/>
      </rPr>
      <t>2</t>
    </r>
    <r>
      <rPr>
        <sz val="9"/>
        <color theme="1"/>
        <rFont val="Times New Roman"/>
        <family val="1"/>
        <charset val="186"/>
      </rPr>
      <t>:</t>
    </r>
  </si>
  <si>
    <r>
      <t>4</t>
    </r>
    <r>
      <rPr>
        <vertAlign val="superscript"/>
        <sz val="10"/>
        <color theme="1"/>
        <rFont val="Times New Roman"/>
        <family val="1"/>
        <charset val="186"/>
      </rPr>
      <t>1</t>
    </r>
    <r>
      <rPr>
        <sz val="10"/>
        <color theme="1"/>
        <rFont val="Times New Roman"/>
        <family val="1"/>
        <charset val="186"/>
      </rPr>
      <t>.1.</t>
    </r>
  </si>
  <si>
    <r>
      <t>4</t>
    </r>
    <r>
      <rPr>
        <vertAlign val="superscript"/>
        <sz val="10"/>
        <color theme="1"/>
        <rFont val="Times New Roman"/>
        <family val="1"/>
        <charset val="186"/>
      </rPr>
      <t>1</t>
    </r>
    <r>
      <rPr>
        <sz val="10"/>
        <color theme="1"/>
        <rFont val="Times New Roman"/>
        <family val="1"/>
        <charset val="186"/>
      </rPr>
      <t>.2.</t>
    </r>
  </si>
  <si>
    <r>
      <t>4</t>
    </r>
    <r>
      <rPr>
        <vertAlign val="superscript"/>
        <sz val="10"/>
        <color theme="1"/>
        <rFont val="Times New Roman"/>
        <family val="1"/>
        <charset val="186"/>
      </rPr>
      <t>2</t>
    </r>
    <r>
      <rPr>
        <sz val="10"/>
        <color theme="1"/>
        <rFont val="Times New Roman"/>
        <family val="1"/>
        <charset val="186"/>
      </rPr>
      <t>.</t>
    </r>
  </si>
  <si>
    <r>
      <t>Išmoka gimus vienu metu daugiau kaip vienam vaikui (4</t>
    </r>
    <r>
      <rPr>
        <vertAlign val="superscript"/>
        <sz val="9"/>
        <color theme="1"/>
        <rFont val="Times New Roman"/>
        <family val="1"/>
        <charset val="186"/>
      </rPr>
      <t>2</t>
    </r>
    <r>
      <rPr>
        <sz val="9"/>
        <color theme="1"/>
        <rFont val="Times New Roman"/>
        <family val="1"/>
        <charset val="186"/>
      </rPr>
      <t xml:space="preserve"> = 4</t>
    </r>
    <r>
      <rPr>
        <vertAlign val="superscript"/>
        <sz val="9"/>
        <color theme="1"/>
        <rFont val="Times New Roman"/>
        <family val="1"/>
        <charset val="186"/>
      </rPr>
      <t>2</t>
    </r>
    <r>
      <rPr>
        <sz val="9"/>
        <color theme="1"/>
        <rFont val="Times New Roman"/>
        <family val="1"/>
        <charset val="186"/>
      </rPr>
      <t>.1 + 4</t>
    </r>
    <r>
      <rPr>
        <vertAlign val="superscript"/>
        <sz val="9"/>
        <color theme="1"/>
        <rFont val="Times New Roman"/>
        <family val="1"/>
        <charset val="186"/>
      </rPr>
      <t>2</t>
    </r>
    <r>
      <rPr>
        <sz val="9"/>
        <color theme="1"/>
        <rFont val="Times New Roman"/>
        <family val="1"/>
        <charset val="186"/>
      </rPr>
      <t>.2 = 4</t>
    </r>
    <r>
      <rPr>
        <vertAlign val="superscript"/>
        <sz val="9"/>
        <color theme="1"/>
        <rFont val="Times New Roman"/>
        <family val="1"/>
        <charset val="186"/>
      </rPr>
      <t>2</t>
    </r>
    <r>
      <rPr>
        <sz val="9"/>
        <color theme="1"/>
        <rFont val="Times New Roman"/>
        <family val="1"/>
        <charset val="186"/>
      </rPr>
      <t>.3 + 4</t>
    </r>
    <r>
      <rPr>
        <vertAlign val="superscript"/>
        <sz val="9"/>
        <color theme="1"/>
        <rFont val="Times New Roman"/>
        <family val="1"/>
        <charset val="186"/>
      </rPr>
      <t>2</t>
    </r>
    <r>
      <rPr>
        <sz val="9"/>
        <color theme="1"/>
        <rFont val="Times New Roman"/>
        <family val="1"/>
        <charset val="186"/>
      </rPr>
      <t>.4)</t>
    </r>
    <r>
      <rPr>
        <vertAlign val="superscript"/>
        <sz val="9"/>
        <color theme="1"/>
        <rFont val="Times New Roman"/>
        <family val="1"/>
        <charset val="186"/>
      </rPr>
      <t>2</t>
    </r>
    <r>
      <rPr>
        <sz val="9"/>
        <color theme="1"/>
        <rFont val="Times New Roman"/>
        <family val="1"/>
        <charset val="186"/>
      </rPr>
      <t>:</t>
    </r>
  </si>
  <si>
    <r>
      <t>4</t>
    </r>
    <r>
      <rPr>
        <vertAlign val="superscript"/>
        <sz val="10"/>
        <color theme="1"/>
        <rFont val="Times New Roman"/>
        <family val="1"/>
        <charset val="186"/>
      </rPr>
      <t>2</t>
    </r>
    <r>
      <rPr>
        <sz val="10"/>
        <color theme="1"/>
        <rFont val="Times New Roman"/>
        <family val="1"/>
        <charset val="186"/>
      </rPr>
      <t>.1.</t>
    </r>
  </si>
  <si>
    <r>
      <t>4</t>
    </r>
    <r>
      <rPr>
        <vertAlign val="superscript"/>
        <sz val="10"/>
        <color theme="1"/>
        <rFont val="Times New Roman"/>
        <family val="1"/>
        <charset val="186"/>
      </rPr>
      <t>2</t>
    </r>
    <r>
      <rPr>
        <sz val="10"/>
        <color theme="1"/>
        <rFont val="Times New Roman"/>
        <family val="1"/>
        <charset val="186"/>
      </rPr>
      <t>.2.</t>
    </r>
  </si>
  <si>
    <r>
      <t>4</t>
    </r>
    <r>
      <rPr>
        <vertAlign val="superscript"/>
        <sz val="10"/>
        <color theme="1"/>
        <rFont val="Times New Roman"/>
        <family val="1"/>
        <charset val="186"/>
      </rPr>
      <t>2</t>
    </r>
    <r>
      <rPr>
        <sz val="10"/>
        <color theme="1"/>
        <rFont val="Times New Roman"/>
        <family val="1"/>
        <charset val="186"/>
      </rPr>
      <t>.3.</t>
    </r>
  </si>
  <si>
    <r>
      <t>4</t>
    </r>
    <r>
      <rPr>
        <vertAlign val="superscript"/>
        <sz val="10"/>
        <color theme="1"/>
        <rFont val="Times New Roman"/>
        <family val="1"/>
        <charset val="186"/>
      </rPr>
      <t>2</t>
    </r>
    <r>
      <rPr>
        <sz val="10"/>
        <color theme="1"/>
        <rFont val="Times New Roman"/>
        <family val="1"/>
        <charset val="186"/>
      </rPr>
      <t>.4.</t>
    </r>
  </si>
  <si>
    <r>
      <t>Iš viso (5 = 1 + 2 + 3 + 4 + 4</t>
    </r>
    <r>
      <rPr>
        <vertAlign val="superscript"/>
        <sz val="9"/>
        <color theme="1"/>
        <rFont val="Times New Roman"/>
        <family val="1"/>
        <charset val="186"/>
      </rPr>
      <t>1</t>
    </r>
    <r>
      <rPr>
        <sz val="9"/>
        <color theme="1"/>
        <rFont val="Times New Roman"/>
        <family val="1"/>
        <charset val="186"/>
      </rPr>
      <t xml:space="preserve"> + 4</t>
    </r>
    <r>
      <rPr>
        <vertAlign val="superscript"/>
        <sz val="9"/>
        <color theme="1"/>
        <rFont val="Times New Roman"/>
        <family val="1"/>
        <charset val="186"/>
      </rPr>
      <t>2</t>
    </r>
    <r>
      <rPr>
        <sz val="9"/>
        <color theme="1"/>
        <rFont val="Times New Roman"/>
        <family val="1"/>
        <charset val="186"/>
      </rPr>
      <t>)</t>
    </r>
    <r>
      <rPr>
        <vertAlign val="superscript"/>
        <sz val="9"/>
        <color theme="1"/>
        <rFont val="Times New Roman"/>
        <family val="1"/>
        <charset val="186"/>
      </rPr>
      <t>2</t>
    </r>
    <r>
      <rPr>
        <sz val="9"/>
        <color theme="1"/>
        <rFont val="Times New Roman"/>
        <family val="1"/>
        <charset val="186"/>
      </rPr>
      <t>:</t>
    </r>
  </si>
  <si>
    <r>
      <t>Globos (rūpybos) išmoka (6 = 6.1 + 6.2 + 6.3 + 6.4 + 6.5)</t>
    </r>
    <r>
      <rPr>
        <vertAlign val="superscript"/>
        <sz val="9"/>
        <color theme="1"/>
        <rFont val="Times New Roman"/>
        <family val="1"/>
        <charset val="186"/>
      </rPr>
      <t>2</t>
    </r>
    <r>
      <rPr>
        <sz val="9"/>
        <color theme="1"/>
        <rFont val="Times New Roman"/>
        <family val="1"/>
        <charset val="186"/>
      </rPr>
      <t>:</t>
    </r>
  </si>
  <si>
    <r>
      <t>vaikams, globojamiems (rūpinamiems) šeimoje (6.1 = 6.1.1 + 6.1.2 + 6.1.3 + 6.1.4 + 6.1.5 + 6.1.6)</t>
    </r>
    <r>
      <rPr>
        <vertAlign val="superscript"/>
        <sz val="9"/>
        <color theme="1"/>
        <rFont val="Times New Roman"/>
        <family val="1"/>
        <charset val="186"/>
      </rPr>
      <t>2</t>
    </r>
    <r>
      <rPr>
        <sz val="9"/>
        <color theme="1"/>
        <rFont val="Times New Roman"/>
        <family val="1"/>
        <charset val="186"/>
      </rPr>
      <t>:</t>
    </r>
  </si>
  <si>
    <r>
      <t>vaikams, globojamiems (rūpinamiems) šeimynoje (6.2 = 6.2.1 +  6.2.2 + 6.2.3 + 6.2.4 + 6.2.5 + 6.2.6)</t>
    </r>
    <r>
      <rPr>
        <vertAlign val="superscript"/>
        <sz val="9"/>
        <color theme="1"/>
        <rFont val="Times New Roman"/>
        <family val="1"/>
        <charset val="186"/>
      </rPr>
      <t>2</t>
    </r>
    <r>
      <rPr>
        <sz val="9"/>
        <color theme="1"/>
        <rFont val="Times New Roman"/>
        <family val="1"/>
        <charset val="186"/>
      </rPr>
      <t>:</t>
    </r>
  </si>
  <si>
    <r>
      <t>vaikams, globojamiems (rūpinamiems) vaikų globos institucijoje (6.3 = 6.3.1 + 6.3.2 + 6.3.3 + 6.3.4 + 6.3.5 + 6.3.6)</t>
    </r>
    <r>
      <rPr>
        <vertAlign val="superscript"/>
        <sz val="9"/>
        <color theme="1"/>
        <rFont val="Times New Roman"/>
        <family val="1"/>
        <charset val="186"/>
      </rPr>
      <t>2</t>
    </r>
    <r>
      <rPr>
        <sz val="9"/>
        <color theme="1"/>
        <rFont val="Times New Roman"/>
        <family val="1"/>
        <charset val="186"/>
      </rPr>
      <t>:</t>
    </r>
  </si>
  <si>
    <r>
      <t>vaikams, globojamiems (rūpinamiems) globos centre (6.4 = 6.4.1 + 6.4.2 + 6.4.3 + 6.4.4 + 6.4.5 + 6.4.6)</t>
    </r>
    <r>
      <rPr>
        <vertAlign val="superscript"/>
        <sz val="9"/>
        <color theme="1"/>
        <rFont val="Times New Roman"/>
        <family val="1"/>
        <charset val="186"/>
      </rPr>
      <t>2</t>
    </r>
    <r>
      <rPr>
        <sz val="9"/>
        <color theme="1"/>
        <rFont val="Times New Roman"/>
        <family val="1"/>
        <charset val="186"/>
      </rPr>
      <t>:</t>
    </r>
  </si>
  <si>
    <r>
      <t>besimokantiems asmenims, pasibaigus jų globai (rūpybai) (6.4 = 6.4.1 + 6.4.2 + 6.4.3)</t>
    </r>
    <r>
      <rPr>
        <vertAlign val="superscript"/>
        <sz val="9"/>
        <color theme="1"/>
        <rFont val="Times New Roman"/>
        <family val="1"/>
        <charset val="186"/>
      </rPr>
      <t>2</t>
    </r>
    <r>
      <rPr>
        <sz val="9"/>
        <color theme="1"/>
        <rFont val="Times New Roman"/>
        <family val="1"/>
        <charset val="186"/>
      </rPr>
      <t>:</t>
    </r>
  </si>
  <si>
    <r>
      <t>Globos (rūpybos) išmokos tikslinis priedas (7  = 7.1 + 7.2 + 7.3 + 7.4)</t>
    </r>
    <r>
      <rPr>
        <vertAlign val="superscript"/>
        <sz val="9"/>
        <color theme="1"/>
        <rFont val="Times New Roman"/>
        <family val="1"/>
        <charset val="186"/>
      </rPr>
      <t>2</t>
    </r>
    <r>
      <rPr>
        <sz val="9"/>
        <color theme="1"/>
        <rFont val="Times New Roman"/>
        <family val="1"/>
        <charset val="186"/>
      </rPr>
      <t>:</t>
    </r>
  </si>
  <si>
    <r>
      <t>Vienkartinė išmoka įsikurti (8 = 8.1 + 8.2)</t>
    </r>
    <r>
      <rPr>
        <vertAlign val="superscript"/>
        <sz val="9"/>
        <color theme="1"/>
        <rFont val="Times New Roman"/>
        <family val="1"/>
        <charset val="186"/>
      </rPr>
      <t>2</t>
    </r>
    <r>
      <rPr>
        <sz val="9"/>
        <color theme="1"/>
        <rFont val="Times New Roman"/>
        <family val="1"/>
        <charset val="186"/>
      </rPr>
      <t>:</t>
    </r>
  </si>
  <si>
    <r>
      <t>Išmoka įvaikinus vaiką (9 = 9.1 + 9.2)</t>
    </r>
    <r>
      <rPr>
        <vertAlign val="superscript"/>
        <sz val="9"/>
        <color theme="1"/>
        <rFont val="Times New Roman"/>
        <family val="1"/>
        <charset val="186"/>
      </rPr>
      <t>2</t>
    </r>
    <r>
      <rPr>
        <sz val="9"/>
        <color theme="1"/>
        <rFont val="Times New Roman"/>
        <family val="1"/>
        <charset val="186"/>
      </rPr>
      <t>:</t>
    </r>
  </si>
  <si>
    <r>
      <t>Vaiko laikinosios priežiūros išmoka (10 = 10.1 + 10.2)</t>
    </r>
    <r>
      <rPr>
        <vertAlign val="superscript"/>
        <sz val="9"/>
        <color theme="1"/>
        <rFont val="Times New Roman"/>
        <family val="1"/>
        <charset val="186"/>
      </rPr>
      <t>2</t>
    </r>
    <r>
      <rPr>
        <sz val="9"/>
        <color theme="1"/>
        <rFont val="Times New Roman"/>
        <family val="1"/>
        <charset val="186"/>
      </rPr>
      <t>:</t>
    </r>
  </si>
  <si>
    <r>
      <t>10</t>
    </r>
    <r>
      <rPr>
        <vertAlign val="superscript"/>
        <sz val="10"/>
        <color theme="1"/>
        <rFont val="Times New Roman"/>
        <family val="1"/>
        <charset val="186"/>
      </rPr>
      <t>1</t>
    </r>
    <r>
      <rPr>
        <sz val="10"/>
        <color theme="1"/>
        <rFont val="Times New Roman"/>
        <family val="1"/>
        <charset val="186"/>
      </rPr>
      <t xml:space="preserve">. </t>
    </r>
  </si>
  <si>
    <r>
      <t>Išmokos vaikams, suteiktos asmenims, patiriantiems socialinę riziką (10</t>
    </r>
    <r>
      <rPr>
        <vertAlign val="superscript"/>
        <sz val="9"/>
        <color theme="1"/>
        <rFont val="Times New Roman"/>
        <family val="1"/>
        <charset val="186"/>
      </rPr>
      <t>1</t>
    </r>
    <r>
      <rPr>
        <sz val="9"/>
        <color theme="1"/>
        <rFont val="Times New Roman"/>
        <family val="1"/>
        <charset val="186"/>
      </rPr>
      <t xml:space="preserve"> = 10</t>
    </r>
    <r>
      <rPr>
        <vertAlign val="superscript"/>
        <sz val="9"/>
        <color theme="1"/>
        <rFont val="Times New Roman"/>
        <family val="1"/>
        <charset val="186"/>
      </rPr>
      <t>1</t>
    </r>
    <r>
      <rPr>
        <sz val="9"/>
        <color theme="1"/>
        <rFont val="Times New Roman"/>
        <family val="1"/>
        <charset val="186"/>
      </rPr>
      <t>.1 + 10</t>
    </r>
    <r>
      <rPr>
        <vertAlign val="superscript"/>
        <sz val="9"/>
        <color theme="1"/>
        <rFont val="Times New Roman"/>
        <family val="1"/>
        <charset val="186"/>
      </rPr>
      <t>1</t>
    </r>
    <r>
      <rPr>
        <sz val="9"/>
        <color theme="1"/>
        <rFont val="Times New Roman"/>
        <family val="1"/>
        <charset val="186"/>
      </rPr>
      <t>.2 + 10</t>
    </r>
    <r>
      <rPr>
        <vertAlign val="superscript"/>
        <sz val="9"/>
        <color theme="1"/>
        <rFont val="Times New Roman"/>
        <family val="1"/>
        <charset val="186"/>
      </rPr>
      <t>1</t>
    </r>
    <r>
      <rPr>
        <sz val="9"/>
        <color theme="1"/>
        <rFont val="Times New Roman"/>
        <family val="1"/>
        <charset val="186"/>
      </rPr>
      <t>.3)</t>
    </r>
    <r>
      <rPr>
        <vertAlign val="superscript"/>
        <sz val="9"/>
        <color theme="1"/>
        <rFont val="Times New Roman"/>
        <family val="1"/>
        <charset val="186"/>
      </rPr>
      <t>2</t>
    </r>
    <r>
      <rPr>
        <sz val="9"/>
        <color theme="1"/>
        <rFont val="Times New Roman"/>
        <family val="1"/>
        <charset val="186"/>
      </rPr>
      <t>:</t>
    </r>
  </si>
  <si>
    <r>
      <t>10</t>
    </r>
    <r>
      <rPr>
        <vertAlign val="superscript"/>
        <sz val="10"/>
        <color theme="1"/>
        <rFont val="Times New Roman"/>
        <family val="1"/>
        <charset val="186"/>
      </rPr>
      <t>1</t>
    </r>
    <r>
      <rPr>
        <sz val="10"/>
        <color theme="1"/>
        <rFont val="Times New Roman"/>
        <family val="1"/>
        <charset val="186"/>
      </rPr>
      <t>.1.</t>
    </r>
  </si>
  <si>
    <r>
      <t>10</t>
    </r>
    <r>
      <rPr>
        <vertAlign val="superscript"/>
        <sz val="10"/>
        <color theme="1"/>
        <rFont val="Times New Roman"/>
        <family val="1"/>
        <charset val="186"/>
      </rPr>
      <t>1</t>
    </r>
    <r>
      <rPr>
        <sz val="10"/>
        <color theme="1"/>
        <rFont val="Times New Roman"/>
        <family val="1"/>
        <charset val="186"/>
      </rPr>
      <t>.2.</t>
    </r>
  </si>
  <si>
    <r>
      <t>10</t>
    </r>
    <r>
      <rPr>
        <vertAlign val="superscript"/>
        <sz val="10"/>
        <color theme="1"/>
        <rFont val="Times New Roman"/>
        <family val="1"/>
        <charset val="186"/>
      </rPr>
      <t>1</t>
    </r>
    <r>
      <rPr>
        <sz val="10"/>
        <color theme="1"/>
        <rFont val="Times New Roman"/>
        <family val="1"/>
        <charset val="186"/>
      </rPr>
      <t>.3.</t>
    </r>
  </si>
  <si>
    <r>
      <t>Iš viso (11 = 6 + 7 + 8 + 9 + 10)</t>
    </r>
    <r>
      <rPr>
        <vertAlign val="superscript"/>
        <sz val="9"/>
        <color theme="1"/>
        <rFont val="Times New Roman"/>
        <family val="1"/>
        <charset val="186"/>
      </rPr>
      <t>2</t>
    </r>
    <r>
      <rPr>
        <sz val="9"/>
        <color theme="1"/>
        <rFont val="Times New Roman"/>
        <family val="1"/>
        <charset val="186"/>
      </rPr>
      <t>:</t>
    </r>
    <r>
      <rPr>
        <vertAlign val="superscript"/>
        <sz val="9"/>
        <color theme="1"/>
        <rFont val="Times New Roman"/>
        <family val="1"/>
        <charset val="186"/>
      </rPr>
      <t xml:space="preserve">                </t>
    </r>
  </si>
  <si>
    <r>
      <t>Iš viso (12 = 5 + 11)</t>
    </r>
    <r>
      <rPr>
        <vertAlign val="superscript"/>
        <sz val="9"/>
        <color theme="1"/>
        <rFont val="Times New Roman"/>
        <family val="1"/>
        <charset val="186"/>
      </rPr>
      <t>2</t>
    </r>
    <r>
      <rPr>
        <sz val="9"/>
        <color theme="1"/>
        <rFont val="Times New Roman"/>
        <family val="1"/>
        <charset val="186"/>
      </rPr>
      <t>:</t>
    </r>
  </si>
  <si>
    <r>
      <t>1</t>
    </r>
    <r>
      <rPr>
        <sz val="9"/>
        <color theme="1"/>
        <rFont val="Times New Roman"/>
        <family val="1"/>
        <charset val="186"/>
      </rPr>
      <t xml:space="preserve"> Vadovaujantis Lietuvos Respublikos išmokų vaikams įstatymo 19 straipsniu ir Lietuvos Respublikos socialinės apsaugos ir darbo ministro 2020 m. birželio 30 d. įsakymu Nr. A1-618 „Dėl Išmokų vaikams teikimo asmenims, patiriantiems socialinę riziką, tvarkos aprašo patvirtinimo“.</t>
    </r>
  </si>
  <si>
    <r>
      <t>2</t>
    </r>
    <r>
      <rPr>
        <sz val="9"/>
        <color theme="1"/>
        <rFont val="Times New Roman"/>
        <family val="1"/>
        <charset val="186"/>
      </rPr>
      <t xml:space="preserve"> Duomenys apie išmokas sumuojami Savivaldybės teritorijoje gyvenantiems asmenims išmokėtų išmokų vaikams ketvirtinės ataskaitos formos pildymo tvarkos aprašo, patvirtinto Lietuvos Respublikos socialinės apsaugos ir darbo ministro</t>
    </r>
  </si>
  <si>
    <t>Socialinės paramos ir sveikatos skyriaus vyriausioji specialistė, vykdanti vedėjo funkcijas</t>
  </si>
  <si>
    <t>Aušra Jakūnienė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</si>
</sst>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0"/>
      <name val="Arial"/>
      <charset val="186"/>
    </font>
    <font>
      <sz val="10"/>
      <name val="Times New Roman"/>
      <family val="1"/>
    </font>
    <font>
      <sz val="10"/>
      <name val="Arial"/>
      <family val="2"/>
      <charset val="186"/>
    </font>
    <font>
      <sz val="10"/>
      <color theme="1"/>
      <name val="Times New Roman"/>
      <family val="1"/>
      <charset val="186"/>
    </font>
    <font>
      <sz val="9"/>
      <color theme="1"/>
      <name val="Times New Roman"/>
      <family val="1"/>
      <charset val="186"/>
    </font>
    <font>
      <sz val="10"/>
      <color theme="1"/>
      <name val="Arial"/>
      <family val="2"/>
      <charset val="186"/>
    </font>
    <font>
      <sz val="9"/>
      <color theme="1"/>
      <name val="Arial"/>
      <family val="2"/>
      <charset val="186"/>
    </font>
    <font>
      <b/>
      <sz val="9"/>
      <color theme="1"/>
      <name val="Times New Roman"/>
      <family val="1"/>
      <charset val="186"/>
    </font>
    <font>
      <vertAlign val="superscript"/>
      <sz val="9"/>
      <color theme="1"/>
      <name val="Times New Roman"/>
      <family val="1"/>
      <charset val="186"/>
    </font>
    <font>
      <vertAlign val="superscript"/>
      <sz val="10"/>
      <color theme="1"/>
      <name val="Times New Roman"/>
      <family val="1"/>
      <charset val="186"/>
    </font>
    <font>
      <sz val="8"/>
      <color theme="1"/>
      <name val="Times New Roman"/>
      <family val="1"/>
      <charset val="186"/>
    </font>
    <font>
      <sz val="8"/>
      <color theme="1"/>
      <name val="Arial"/>
      <family val="2"/>
      <charset val="186"/>
    </font>
  </fonts>
  <fills count="2">
    <fill>
      <patternFill patternType="none"/>
    </fill>
    <fill>
      <patternFill patternType="gray125"/>
    </fill>
  </fills>
  <borders count="1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0" fontId="2" fillId="0" borderId="0"/>
    <xf numFmtId="0" fontId="2" fillId="0" borderId="0"/>
  </cellStyleXfs>
  <cellXfs count="62">
    <xf numFmtId="0" fontId="0" fillId="0" borderId="0" xfId="0"/>
    <xf numFmtId="0" fontId="1" fillId="0" borderId="0" xfId="0" applyFont="1" applyAlignment="1">
      <alignment horizontal="left"/>
    </xf>
    <xf numFmtId="164" fontId="0" fillId="0" borderId="0" xfId="0" applyNumberFormat="1"/>
    <xf numFmtId="3" fontId="0" fillId="0" borderId="0" xfId="0" applyNumberFormat="1"/>
    <xf numFmtId="0" fontId="4" fillId="0" borderId="0" xfId="0" applyFont="1" applyAlignment="1">
      <alignment horizontal="left"/>
    </xf>
    <xf numFmtId="0" fontId="6" fillId="0" borderId="0" xfId="0" applyFont="1"/>
    <xf numFmtId="0" fontId="6" fillId="0" borderId="0" xfId="0" applyFont="1" applyAlignment="1">
      <alignment horizontal="left"/>
    </xf>
    <xf numFmtId="0" fontId="4" fillId="0" borderId="0" xfId="0" applyFont="1"/>
    <xf numFmtId="0" fontId="6" fillId="0" borderId="0" xfId="0" applyFont="1" applyAlignment="1" applyProtection="1">
      <alignment horizontal="left"/>
      <protection locked="0"/>
    </xf>
    <xf numFmtId="0" fontId="6" fillId="0" borderId="0" xfId="0" applyFont="1" applyAlignment="1" applyProtection="1">
      <alignment horizontal="center"/>
      <protection locked="0"/>
    </xf>
    <xf numFmtId="0" fontId="4" fillId="0" borderId="0" xfId="0" applyFont="1" applyAlignment="1">
      <alignment horizontal="center"/>
    </xf>
    <xf numFmtId="0" fontId="4" fillId="0" borderId="0" xfId="0" applyFont="1" applyAlignment="1" applyProtection="1">
      <alignment horizontal="left"/>
      <protection locked="0"/>
    </xf>
    <xf numFmtId="0" fontId="4" fillId="0" borderId="0" xfId="0" applyFont="1" applyAlignment="1" applyProtection="1">
      <alignment horizontal="center"/>
      <protection locked="0"/>
    </xf>
    <xf numFmtId="0" fontId="5" fillId="0" borderId="0" xfId="0" applyFont="1"/>
    <xf numFmtId="0" fontId="7"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4" xfId="0" applyFont="1" applyBorder="1" applyAlignment="1">
      <alignment vertical="top" wrapText="1"/>
    </xf>
    <xf numFmtId="1" fontId="3" fillId="0" borderId="1" xfId="0" applyNumberFormat="1" applyFont="1" applyBorder="1" applyAlignment="1" applyProtection="1">
      <alignment horizontal="right" vertical="top" wrapText="1"/>
      <protection locked="0"/>
    </xf>
    <xf numFmtId="0" fontId="4" fillId="0" borderId="1" xfId="0" applyFont="1" applyBorder="1" applyAlignment="1">
      <alignment vertical="top" wrapText="1"/>
    </xf>
    <xf numFmtId="0" fontId="4" fillId="0" borderId="1" xfId="0" applyFont="1" applyBorder="1" applyAlignment="1">
      <alignment horizontal="right" vertical="top" wrapText="1"/>
    </xf>
    <xf numFmtId="0" fontId="4" fillId="0" borderId="1" xfId="0" applyFont="1" applyBorder="1" applyAlignment="1">
      <alignment horizontal="left" vertical="top" wrapText="1"/>
    </xf>
    <xf numFmtId="0" fontId="3" fillId="0" borderId="4" xfId="0" applyFont="1" applyBorder="1" applyAlignment="1">
      <alignment horizontal="center" vertical="top" wrapText="1"/>
    </xf>
    <xf numFmtId="0" fontId="4" fillId="0" borderId="4" xfId="0" applyFont="1" applyBorder="1" applyAlignment="1">
      <alignment horizontal="right" vertical="top" wrapText="1"/>
    </xf>
    <xf numFmtId="14" fontId="3" fillId="0" borderId="3" xfId="0" applyNumberFormat="1" applyFont="1" applyBorder="1" applyAlignment="1">
      <alignment horizontal="center" vertical="top" wrapText="1"/>
    </xf>
    <xf numFmtId="0" fontId="4" fillId="0" borderId="5" xfId="0" applyFont="1" applyBorder="1" applyAlignment="1">
      <alignment horizontal="left" vertical="top" wrapText="1"/>
    </xf>
    <xf numFmtId="0" fontId="3" fillId="0" borderId="6" xfId="0" applyFont="1" applyBorder="1" applyAlignment="1">
      <alignment horizontal="center" vertical="top" wrapText="1"/>
    </xf>
    <xf numFmtId="0" fontId="4" fillId="0" borderId="4" xfId="0" applyFont="1" applyBorder="1" applyAlignment="1">
      <alignment horizontal="right" vertical="center" wrapText="1"/>
    </xf>
    <xf numFmtId="0" fontId="4" fillId="0" borderId="4" xfId="0" applyFont="1" applyBorder="1" applyAlignment="1">
      <alignment horizontal="right" vertical="center"/>
    </xf>
    <xf numFmtId="0" fontId="3" fillId="0" borderId="3" xfId="0" applyFont="1" applyBorder="1" applyAlignment="1">
      <alignment horizontal="center" vertical="top"/>
    </xf>
    <xf numFmtId="0" fontId="4" fillId="0" borderId="4" xfId="0" applyFont="1" applyBorder="1"/>
    <xf numFmtId="0" fontId="8" fillId="0" borderId="0" xfId="2" applyFont="1" applyAlignment="1">
      <alignment vertical="top"/>
    </xf>
    <xf numFmtId="0" fontId="8" fillId="0" borderId="0" xfId="0" applyFont="1" applyAlignment="1">
      <alignment vertical="top"/>
    </xf>
    <xf numFmtId="0" fontId="5" fillId="0" borderId="0" xfId="0" applyFont="1" applyProtection="1">
      <protection locked="0"/>
    </xf>
    <xf numFmtId="0" fontId="5" fillId="0" borderId="2" xfId="0" applyFont="1" applyBorder="1"/>
    <xf numFmtId="0" fontId="10" fillId="0" borderId="0" xfId="0" applyFont="1" applyAlignment="1">
      <alignment horizontal="left"/>
    </xf>
    <xf numFmtId="0" fontId="11" fillId="0" borderId="0" xfId="0" applyFont="1"/>
    <xf numFmtId="0" fontId="10" fillId="0" borderId="0" xfId="0" applyFont="1" applyAlignment="1">
      <alignment horizontal="center"/>
    </xf>
    <xf numFmtId="0" fontId="10" fillId="0" borderId="0" xfId="0" applyFont="1"/>
    <xf numFmtId="0" fontId="3" fillId="0" borderId="0" xfId="0" applyFont="1" applyAlignment="1">
      <alignment horizontal="left"/>
    </xf>
    <xf numFmtId="0" fontId="3" fillId="0" borderId="0" xfId="0" applyFont="1" applyAlignment="1">
      <alignment horizontal="center"/>
    </xf>
    <xf numFmtId="0" fontId="3" fillId="0" borderId="0" xfId="0" applyFont="1"/>
    <xf numFmtId="0" fontId="5" fillId="0" borderId="0" xfId="0" applyFont="1" applyAlignment="1">
      <alignment horizontal="left"/>
    </xf>
    <xf numFmtId="0" fontId="7" fillId="0" borderId="9" xfId="0" applyFont="1" applyBorder="1" applyAlignment="1">
      <alignment horizontal="center" wrapText="1"/>
    </xf>
    <xf numFmtId="0" fontId="7" fillId="0" borderId="10" xfId="0" applyFont="1" applyBorder="1" applyAlignment="1">
      <alignment horizontal="center" wrapText="1"/>
    </xf>
    <xf numFmtId="0" fontId="7" fillId="0" borderId="11" xfId="0" applyFont="1" applyBorder="1" applyAlignment="1">
      <alignment horizontal="center" wrapText="1"/>
    </xf>
    <xf numFmtId="0" fontId="7" fillId="0" borderId="0" xfId="0" applyFont="1" applyAlignment="1" applyProtection="1">
      <alignment horizontal="center"/>
      <protection locked="0"/>
    </xf>
    <xf numFmtId="0" fontId="6" fillId="0" borderId="0" xfId="0" applyFont="1" applyAlignment="1" applyProtection="1">
      <alignment horizontal="center"/>
      <protection locked="0"/>
    </xf>
    <xf numFmtId="164" fontId="4" fillId="0" borderId="0" xfId="0" applyNumberFormat="1" applyFont="1" applyAlignment="1" applyProtection="1">
      <alignment horizontal="center"/>
      <protection locked="0"/>
    </xf>
    <xf numFmtId="0" fontId="7" fillId="0" borderId="9" xfId="0" applyFont="1" applyBorder="1" applyAlignment="1" applyProtection="1">
      <alignment horizontal="center"/>
      <protection locked="0"/>
    </xf>
    <xf numFmtId="0" fontId="7" fillId="0" borderId="10"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4" fillId="0" borderId="0" xfId="0" applyFont="1" applyAlignment="1">
      <alignment horizontal="center"/>
    </xf>
    <xf numFmtId="0" fontId="7" fillId="0" borderId="0" xfId="0" applyFont="1" applyAlignment="1">
      <alignment horizontal="center"/>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3" applyFont="1" applyBorder="1" applyAlignment="1" applyProtection="1">
      <alignment horizontal="left" wrapText="1"/>
      <protection locked="0"/>
    </xf>
    <xf numFmtId="0" fontId="10" fillId="0" borderId="0" xfId="0" applyFont="1" applyAlignment="1">
      <alignment horizontal="center"/>
    </xf>
    <xf numFmtId="0" fontId="3" fillId="0" borderId="2" xfId="0" applyFont="1" applyBorder="1" applyAlignment="1">
      <alignment horizontal="center" wrapText="1"/>
    </xf>
    <xf numFmtId="0" fontId="3" fillId="0" borderId="2" xfId="3" applyFont="1" applyBorder="1" applyAlignment="1" applyProtection="1">
      <alignment horizontal="center" wrapText="1"/>
      <protection locked="0"/>
    </xf>
  </cellXfs>
  <cellStyles count="4">
    <cellStyle name="Įprastas" xfId="0" builtinId="0"/>
    <cellStyle name="Įprastas 2" xfId="1" xr:uid="{00000000-0005-0000-0000-000001000000}"/>
    <cellStyle name="Normal 2" xfId="2" xr:uid="{00000000-0005-0000-0000-000002000000}"/>
    <cellStyle name="Normal 3" xfId="3" xr:uid="{2CC809C9-3745-43FF-85BB-354EAC8688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0"/>
  <sheetViews>
    <sheetView tabSelected="1" topLeftCell="A106" zoomScale="130" zoomScaleNormal="130" zoomScaleSheetLayoutView="100" workbookViewId="0">
      <selection activeCell="A12" sqref="A12:N12"/>
    </sheetView>
  </sheetViews>
  <sheetFormatPr defaultRowHeight="12.75" x14ac:dyDescent="0.2"/>
  <cols>
    <col min="1" max="1" width="8.140625" style="41" customWidth="1"/>
    <col min="2" max="2" width="55.42578125" style="13" customWidth="1"/>
    <col min="3" max="3" width="10" style="13" customWidth="1"/>
    <col min="4" max="4" width="9.42578125" style="13" customWidth="1"/>
    <col min="5" max="5" width="10" style="13" customWidth="1"/>
    <col min="6" max="6" width="8.85546875" style="13" customWidth="1"/>
    <col min="7" max="7" width="9.28515625" style="13" customWidth="1"/>
    <col min="8" max="8" width="9.140625" style="13"/>
    <col min="9" max="9" width="7.7109375" style="13" bestFit="1" customWidth="1"/>
    <col min="10" max="10" width="9.140625" style="13" customWidth="1"/>
    <col min="11" max="11" width="9.140625" style="13"/>
    <col min="12" max="12" width="12" style="13" customWidth="1"/>
    <col min="13" max="13" width="11.7109375" style="13" customWidth="1"/>
    <col min="14" max="14" width="12" style="13" customWidth="1"/>
    <col min="15" max="16" width="9.140625" style="13"/>
    <col min="17" max="17" width="11.5703125" style="13" customWidth="1"/>
    <col min="18" max="16384" width="9.140625" style="13"/>
  </cols>
  <sheetData>
    <row r="1" spans="1:17" s="5" customFormat="1" ht="12" x14ac:dyDescent="0.2">
      <c r="A1" s="4"/>
      <c r="K1" s="4"/>
      <c r="N1" s="4" t="s">
        <v>0</v>
      </c>
      <c r="O1" s="4"/>
    </row>
    <row r="2" spans="1:17" s="5" customFormat="1" ht="12" x14ac:dyDescent="0.2">
      <c r="A2" s="4"/>
      <c r="K2" s="4"/>
      <c r="N2" s="4" t="s">
        <v>1</v>
      </c>
      <c r="O2" s="4"/>
    </row>
    <row r="3" spans="1:17" s="5" customFormat="1" ht="12" x14ac:dyDescent="0.2">
      <c r="A3" s="4"/>
      <c r="K3" s="4"/>
      <c r="N3" s="4" t="s">
        <v>37</v>
      </c>
      <c r="O3" s="4"/>
    </row>
    <row r="4" spans="1:17" s="5" customFormat="1" ht="12" x14ac:dyDescent="0.2">
      <c r="A4" s="6"/>
      <c r="K4" s="7"/>
      <c r="N4" s="7" t="s">
        <v>80</v>
      </c>
      <c r="O4" s="7"/>
    </row>
    <row r="5" spans="1:17" s="5" customFormat="1" ht="12" x14ac:dyDescent="0.2">
      <c r="A5" s="6"/>
      <c r="K5" s="7"/>
      <c r="N5" s="7" t="s">
        <v>155</v>
      </c>
      <c r="O5" s="7"/>
    </row>
    <row r="6" spans="1:17" s="5" customFormat="1" ht="12" x14ac:dyDescent="0.2">
      <c r="A6" s="8"/>
      <c r="B6" s="46" t="str">
        <f>Parametrai!B7</f>
        <v>Joniškio r. savivaldybės administracijos Socialinės paramos ir sveikatos skyrius</v>
      </c>
      <c r="C6" s="46"/>
      <c r="D6" s="46"/>
      <c r="E6" s="46"/>
      <c r="F6" s="46"/>
      <c r="G6" s="46"/>
      <c r="H6" s="46"/>
      <c r="I6" s="46"/>
      <c r="J6" s="46"/>
      <c r="K6" s="46"/>
      <c r="L6" s="46"/>
      <c r="M6" s="46"/>
      <c r="N6" s="9"/>
    </row>
    <row r="7" spans="1:17" s="5" customFormat="1" ht="12" x14ac:dyDescent="0.2">
      <c r="A7" s="51" t="s">
        <v>38</v>
      </c>
      <c r="B7" s="51"/>
      <c r="C7" s="51"/>
      <c r="D7" s="51"/>
      <c r="E7" s="51"/>
      <c r="F7" s="51"/>
      <c r="G7" s="51"/>
      <c r="H7" s="51"/>
      <c r="I7" s="51"/>
      <c r="J7" s="51"/>
      <c r="K7" s="51"/>
      <c r="L7" s="51"/>
      <c r="M7" s="51"/>
      <c r="N7" s="51"/>
    </row>
    <row r="8" spans="1:17" s="5" customFormat="1" ht="12" x14ac:dyDescent="0.2">
      <c r="A8" s="4" t="s">
        <v>106</v>
      </c>
      <c r="B8" s="10"/>
      <c r="C8" s="10"/>
      <c r="D8" s="10"/>
      <c r="E8" s="10"/>
      <c r="F8" s="10"/>
      <c r="G8" s="10"/>
      <c r="H8" s="10"/>
      <c r="I8" s="10"/>
      <c r="J8" s="10"/>
      <c r="K8" s="10"/>
      <c r="L8" s="10"/>
      <c r="M8" s="10"/>
      <c r="N8" s="10"/>
    </row>
    <row r="9" spans="1:17" s="5" customFormat="1" ht="12" x14ac:dyDescent="0.2">
      <c r="A9" s="4" t="s">
        <v>104</v>
      </c>
      <c r="B9" s="10"/>
      <c r="C9" s="10"/>
      <c r="D9" s="10"/>
      <c r="E9" s="10"/>
      <c r="F9" s="10"/>
      <c r="G9" s="10"/>
      <c r="H9" s="10"/>
      <c r="I9" s="10"/>
      <c r="J9" s="10"/>
      <c r="K9" s="10"/>
      <c r="L9" s="10"/>
      <c r="M9" s="10"/>
      <c r="N9" s="10"/>
    </row>
    <row r="10" spans="1:17" s="5" customFormat="1" ht="12" x14ac:dyDescent="0.2">
      <c r="A10" s="6"/>
    </row>
    <row r="11" spans="1:17" s="5" customFormat="1" ht="12.75" customHeight="1" x14ac:dyDescent="0.2">
      <c r="A11" s="45" t="str">
        <f>CONCATENATE(Parametrai!B11," METŲ ",Parametrai!B12," KETVIRČIO")</f>
        <v>2024 METŲ I KETVIRČIO</v>
      </c>
      <c r="B11" s="45"/>
      <c r="C11" s="45"/>
      <c r="D11" s="45"/>
      <c r="E11" s="45"/>
      <c r="F11" s="45"/>
      <c r="G11" s="45"/>
      <c r="H11" s="45"/>
      <c r="I11" s="45"/>
      <c r="J11" s="45"/>
      <c r="K11" s="45"/>
      <c r="L11" s="45"/>
      <c r="M11" s="45"/>
      <c r="N11" s="45"/>
    </row>
    <row r="12" spans="1:17" s="5" customFormat="1" ht="12" x14ac:dyDescent="0.2">
      <c r="A12" s="52" t="s">
        <v>63</v>
      </c>
      <c r="B12" s="52"/>
      <c r="C12" s="52"/>
      <c r="D12" s="52"/>
      <c r="E12" s="52"/>
      <c r="F12" s="52"/>
      <c r="G12" s="52"/>
      <c r="H12" s="52"/>
      <c r="I12" s="52"/>
      <c r="J12" s="52"/>
      <c r="K12" s="52"/>
      <c r="L12" s="52"/>
      <c r="M12" s="52"/>
      <c r="N12" s="52"/>
    </row>
    <row r="13" spans="1:17" s="5" customFormat="1" ht="12" x14ac:dyDescent="0.2">
      <c r="A13" s="11"/>
      <c r="B13" s="12"/>
      <c r="C13" s="12"/>
      <c r="D13" s="12"/>
      <c r="E13" s="47">
        <f>Parametrai!B16</f>
        <v>45385</v>
      </c>
      <c r="F13" s="47"/>
      <c r="G13" s="11" t="s">
        <v>20</v>
      </c>
      <c r="H13" s="12"/>
      <c r="I13" s="12"/>
      <c r="J13" s="12"/>
      <c r="K13" s="12"/>
      <c r="L13" s="12"/>
      <c r="M13" s="12"/>
      <c r="N13" s="12"/>
    </row>
    <row r="14" spans="1:17" s="5" customFormat="1" ht="12" x14ac:dyDescent="0.2">
      <c r="A14" s="6"/>
    </row>
    <row r="15" spans="1:17" x14ac:dyDescent="0.2">
      <c r="A15" s="53" t="s">
        <v>2</v>
      </c>
      <c r="B15" s="55" t="s">
        <v>3</v>
      </c>
      <c r="C15" s="48" t="str">
        <f>Parametrai!B13</f>
        <v>Sausio mėn.</v>
      </c>
      <c r="D15" s="49"/>
      <c r="E15" s="50"/>
      <c r="F15" s="48" t="str">
        <f>Parametrai!B14</f>
        <v>Vasario mėn.</v>
      </c>
      <c r="G15" s="49"/>
      <c r="H15" s="50"/>
      <c r="I15" s="48" t="str">
        <f>Parametrai!B15</f>
        <v>Kovo mėn.</v>
      </c>
      <c r="J15" s="49"/>
      <c r="K15" s="50"/>
      <c r="L15" s="42" t="s">
        <v>4</v>
      </c>
      <c r="M15" s="43"/>
      <c r="N15" s="44"/>
      <c r="O15" s="42" t="s">
        <v>152</v>
      </c>
      <c r="P15" s="43"/>
      <c r="Q15" s="44"/>
    </row>
    <row r="16" spans="1:17" ht="36" x14ac:dyDescent="0.2">
      <c r="A16" s="54"/>
      <c r="B16" s="56"/>
      <c r="C16" s="14" t="s">
        <v>83</v>
      </c>
      <c r="D16" s="14" t="s">
        <v>84</v>
      </c>
      <c r="E16" s="14" t="s">
        <v>85</v>
      </c>
      <c r="F16" s="14" t="s">
        <v>83</v>
      </c>
      <c r="G16" s="14" t="s">
        <v>84</v>
      </c>
      <c r="H16" s="14" t="s">
        <v>85</v>
      </c>
      <c r="I16" s="14" t="s">
        <v>83</v>
      </c>
      <c r="J16" s="14" t="s">
        <v>84</v>
      </c>
      <c r="K16" s="14" t="s">
        <v>85</v>
      </c>
      <c r="L16" s="14" t="s">
        <v>83</v>
      </c>
      <c r="M16" s="14" t="s">
        <v>84</v>
      </c>
      <c r="N16" s="14" t="s">
        <v>86</v>
      </c>
      <c r="O16" s="14" t="s">
        <v>83</v>
      </c>
      <c r="P16" s="14" t="s">
        <v>84</v>
      </c>
      <c r="Q16" s="14" t="s">
        <v>86</v>
      </c>
    </row>
    <row r="17" spans="1:17" ht="13.5" x14ac:dyDescent="0.2">
      <c r="A17" s="15" t="s">
        <v>39</v>
      </c>
      <c r="B17" s="16" t="s">
        <v>178</v>
      </c>
      <c r="C17" s="17">
        <v>6</v>
      </c>
      <c r="D17" s="17">
        <v>5</v>
      </c>
      <c r="E17" s="17">
        <v>3498</v>
      </c>
      <c r="F17" s="17">
        <v>9</v>
      </c>
      <c r="G17" s="17">
        <v>8</v>
      </c>
      <c r="H17" s="17">
        <v>5379</v>
      </c>
      <c r="I17" s="17">
        <v>9</v>
      </c>
      <c r="J17" s="17">
        <v>9</v>
      </c>
      <c r="K17" s="17">
        <v>5445</v>
      </c>
      <c r="L17" s="17">
        <v>24</v>
      </c>
      <c r="M17" s="17">
        <v>22</v>
      </c>
      <c r="N17" s="17">
        <v>14322</v>
      </c>
      <c r="O17" s="17">
        <v>24</v>
      </c>
      <c r="P17" s="17">
        <v>22</v>
      </c>
      <c r="Q17" s="17">
        <v>14322</v>
      </c>
    </row>
    <row r="18" spans="1:17" x14ac:dyDescent="0.2">
      <c r="A18" s="15" t="s">
        <v>5</v>
      </c>
      <c r="B18" s="18" t="s">
        <v>64</v>
      </c>
      <c r="C18" s="17">
        <v>6</v>
      </c>
      <c r="D18" s="17">
        <v>5</v>
      </c>
      <c r="E18" s="17">
        <v>3498</v>
      </c>
      <c r="F18" s="17">
        <v>9</v>
      </c>
      <c r="G18" s="17">
        <v>8</v>
      </c>
      <c r="H18" s="17">
        <v>5379</v>
      </c>
      <c r="I18" s="17">
        <v>9</v>
      </c>
      <c r="J18" s="17">
        <v>9</v>
      </c>
      <c r="K18" s="17">
        <v>5445</v>
      </c>
      <c r="L18" s="17">
        <v>24</v>
      </c>
      <c r="M18" s="17">
        <v>22</v>
      </c>
      <c r="N18" s="17">
        <v>14322</v>
      </c>
      <c r="O18" s="17">
        <v>24</v>
      </c>
      <c r="P18" s="17">
        <v>22</v>
      </c>
      <c r="Q18" s="17">
        <v>14322</v>
      </c>
    </row>
    <row r="19" spans="1:17" x14ac:dyDescent="0.2">
      <c r="A19" s="15" t="s">
        <v>6</v>
      </c>
      <c r="B19" s="19" t="s">
        <v>7</v>
      </c>
      <c r="C19" s="17">
        <v>6</v>
      </c>
      <c r="D19" s="17">
        <v>5</v>
      </c>
      <c r="E19" s="17">
        <v>3498</v>
      </c>
      <c r="F19" s="17">
        <v>9</v>
      </c>
      <c r="G19" s="17">
        <v>8</v>
      </c>
      <c r="H19" s="17">
        <v>5379</v>
      </c>
      <c r="I19" s="17">
        <v>9</v>
      </c>
      <c r="J19" s="17">
        <v>9</v>
      </c>
      <c r="K19" s="17">
        <v>5445</v>
      </c>
      <c r="L19" s="17">
        <v>24</v>
      </c>
      <c r="M19" s="17">
        <v>22</v>
      </c>
      <c r="N19" s="17">
        <v>14322</v>
      </c>
      <c r="O19" s="17">
        <v>24</v>
      </c>
      <c r="P19" s="17">
        <v>22</v>
      </c>
      <c r="Q19" s="17">
        <v>14322</v>
      </c>
    </row>
    <row r="20" spans="1:17" ht="13.5" x14ac:dyDescent="0.2">
      <c r="A20" s="15" t="s">
        <v>8</v>
      </c>
      <c r="B20" s="19" t="s">
        <v>179</v>
      </c>
      <c r="C20" s="17">
        <v>0</v>
      </c>
      <c r="D20" s="17">
        <v>0</v>
      </c>
      <c r="E20" s="17">
        <v>0</v>
      </c>
      <c r="F20" s="17">
        <v>0</v>
      </c>
      <c r="G20" s="17">
        <v>0</v>
      </c>
      <c r="H20" s="17">
        <v>0</v>
      </c>
      <c r="I20" s="17">
        <v>0</v>
      </c>
      <c r="J20" s="17">
        <v>0</v>
      </c>
      <c r="K20" s="17">
        <v>0</v>
      </c>
      <c r="L20" s="17">
        <v>0</v>
      </c>
      <c r="M20" s="17">
        <v>0</v>
      </c>
      <c r="N20" s="17">
        <v>0</v>
      </c>
      <c r="O20" s="17">
        <v>0</v>
      </c>
      <c r="P20" s="17">
        <v>0</v>
      </c>
      <c r="Q20" s="17">
        <v>0</v>
      </c>
    </row>
    <row r="21" spans="1:17" x14ac:dyDescent="0.2">
      <c r="A21" s="15" t="s">
        <v>9</v>
      </c>
      <c r="B21" s="20" t="s">
        <v>65</v>
      </c>
      <c r="C21" s="17">
        <v>0</v>
      </c>
      <c r="D21" s="17">
        <v>0</v>
      </c>
      <c r="E21" s="17">
        <v>0</v>
      </c>
      <c r="F21" s="17">
        <v>0</v>
      </c>
      <c r="G21" s="17">
        <v>0</v>
      </c>
      <c r="H21" s="17">
        <v>0</v>
      </c>
      <c r="I21" s="17">
        <v>0</v>
      </c>
      <c r="J21" s="17">
        <v>0</v>
      </c>
      <c r="K21" s="17">
        <v>0</v>
      </c>
      <c r="L21" s="17">
        <v>0</v>
      </c>
      <c r="M21" s="17">
        <v>0</v>
      </c>
      <c r="N21" s="17">
        <v>0</v>
      </c>
      <c r="O21" s="17">
        <v>0</v>
      </c>
      <c r="P21" s="17">
        <v>0</v>
      </c>
      <c r="Q21" s="17">
        <v>0</v>
      </c>
    </row>
    <row r="22" spans="1:17" x14ac:dyDescent="0.2">
      <c r="A22" s="15" t="s">
        <v>10</v>
      </c>
      <c r="B22" s="19" t="s">
        <v>7</v>
      </c>
      <c r="C22" s="17">
        <v>0</v>
      </c>
      <c r="D22" s="17">
        <v>0</v>
      </c>
      <c r="E22" s="17">
        <v>0</v>
      </c>
      <c r="F22" s="17">
        <v>0</v>
      </c>
      <c r="G22" s="17">
        <v>0</v>
      </c>
      <c r="H22" s="17">
        <v>0</v>
      </c>
      <c r="I22" s="17">
        <v>0</v>
      </c>
      <c r="J22" s="17">
        <v>0</v>
      </c>
      <c r="K22" s="17">
        <v>0</v>
      </c>
      <c r="L22" s="17">
        <v>0</v>
      </c>
      <c r="M22" s="17">
        <v>0</v>
      </c>
      <c r="N22" s="17">
        <v>0</v>
      </c>
      <c r="O22" s="17">
        <v>0</v>
      </c>
      <c r="P22" s="17">
        <v>0</v>
      </c>
      <c r="Q22" s="17">
        <v>0</v>
      </c>
    </row>
    <row r="23" spans="1:17" ht="13.5" x14ac:dyDescent="0.2">
      <c r="A23" s="15" t="s">
        <v>11</v>
      </c>
      <c r="B23" s="19" t="s">
        <v>179</v>
      </c>
      <c r="C23" s="17">
        <v>0</v>
      </c>
      <c r="D23" s="17">
        <v>0</v>
      </c>
      <c r="E23" s="17">
        <v>0</v>
      </c>
      <c r="F23" s="17">
        <v>0</v>
      </c>
      <c r="G23" s="17">
        <v>0</v>
      </c>
      <c r="H23" s="17">
        <v>0</v>
      </c>
      <c r="I23" s="17">
        <v>0</v>
      </c>
      <c r="J23" s="17">
        <v>0</v>
      </c>
      <c r="K23" s="17">
        <v>0</v>
      </c>
      <c r="L23" s="17">
        <v>0</v>
      </c>
      <c r="M23" s="17">
        <v>0</v>
      </c>
      <c r="N23" s="17">
        <v>0</v>
      </c>
      <c r="O23" s="17">
        <v>0</v>
      </c>
      <c r="P23" s="17">
        <v>0</v>
      </c>
      <c r="Q23" s="17">
        <v>0</v>
      </c>
    </row>
    <row r="24" spans="1:17" ht="24" x14ac:dyDescent="0.2">
      <c r="A24" s="15" t="s">
        <v>89</v>
      </c>
      <c r="B24" s="20" t="s">
        <v>90</v>
      </c>
      <c r="C24" s="17">
        <v>0</v>
      </c>
      <c r="D24" s="17">
        <v>0</v>
      </c>
      <c r="E24" s="17">
        <v>0</v>
      </c>
      <c r="F24" s="17">
        <v>0</v>
      </c>
      <c r="G24" s="17">
        <v>0</v>
      </c>
      <c r="H24" s="17">
        <v>0</v>
      </c>
      <c r="I24" s="17">
        <v>0</v>
      </c>
      <c r="J24" s="17">
        <v>0</v>
      </c>
      <c r="K24" s="17">
        <v>0</v>
      </c>
      <c r="L24" s="17">
        <v>0</v>
      </c>
      <c r="M24" s="17">
        <v>0</v>
      </c>
      <c r="N24" s="17">
        <v>0</v>
      </c>
      <c r="O24" s="17">
        <v>0</v>
      </c>
      <c r="P24" s="17">
        <v>0</v>
      </c>
      <c r="Q24" s="17">
        <v>0</v>
      </c>
    </row>
    <row r="25" spans="1:17" x14ac:dyDescent="0.2">
      <c r="A25" s="15" t="s">
        <v>107</v>
      </c>
      <c r="B25" s="19" t="s">
        <v>7</v>
      </c>
      <c r="C25" s="17">
        <v>0</v>
      </c>
      <c r="D25" s="17">
        <v>0</v>
      </c>
      <c r="E25" s="17">
        <v>0</v>
      </c>
      <c r="F25" s="17">
        <v>0</v>
      </c>
      <c r="G25" s="17">
        <v>0</v>
      </c>
      <c r="H25" s="17">
        <v>0</v>
      </c>
      <c r="I25" s="17">
        <v>0</v>
      </c>
      <c r="J25" s="17">
        <v>0</v>
      </c>
      <c r="K25" s="17">
        <v>0</v>
      </c>
      <c r="L25" s="17">
        <v>0</v>
      </c>
      <c r="M25" s="17">
        <v>0</v>
      </c>
      <c r="N25" s="17">
        <v>0</v>
      </c>
      <c r="O25" s="17">
        <v>0</v>
      </c>
      <c r="P25" s="17">
        <v>0</v>
      </c>
      <c r="Q25" s="17">
        <v>0</v>
      </c>
    </row>
    <row r="26" spans="1:17" ht="13.5" x14ac:dyDescent="0.2">
      <c r="A26" s="15" t="s">
        <v>108</v>
      </c>
      <c r="B26" s="19" t="s">
        <v>179</v>
      </c>
      <c r="C26" s="17">
        <v>0</v>
      </c>
      <c r="D26" s="17">
        <v>0</v>
      </c>
      <c r="E26" s="17">
        <v>0</v>
      </c>
      <c r="F26" s="17">
        <v>0</v>
      </c>
      <c r="G26" s="17">
        <v>0</v>
      </c>
      <c r="H26" s="17">
        <v>0</v>
      </c>
      <c r="I26" s="17">
        <v>0</v>
      </c>
      <c r="J26" s="17">
        <v>0</v>
      </c>
      <c r="K26" s="17">
        <v>0</v>
      </c>
      <c r="L26" s="17">
        <v>0</v>
      </c>
      <c r="M26" s="17">
        <v>0</v>
      </c>
      <c r="N26" s="17">
        <v>0</v>
      </c>
      <c r="O26" s="17">
        <v>0</v>
      </c>
      <c r="P26" s="17">
        <v>0</v>
      </c>
      <c r="Q26" s="17">
        <v>0</v>
      </c>
    </row>
    <row r="27" spans="1:17" ht="13.5" x14ac:dyDescent="0.2">
      <c r="A27" s="15" t="s">
        <v>40</v>
      </c>
      <c r="B27" s="18" t="s">
        <v>180</v>
      </c>
      <c r="C27" s="17">
        <v>3067</v>
      </c>
      <c r="D27" s="17">
        <v>1874</v>
      </c>
      <c r="E27" s="17">
        <f>335067.73-1337.76</f>
        <v>333729.96999999997</v>
      </c>
      <c r="F27" s="17">
        <v>3079</v>
      </c>
      <c r="G27" s="17">
        <v>1882</v>
      </c>
      <c r="H27" s="17">
        <f>376922.52-83.71</f>
        <v>376838.81</v>
      </c>
      <c r="I27" s="17">
        <v>3086</v>
      </c>
      <c r="J27" s="17">
        <v>1883</v>
      </c>
      <c r="K27" s="17">
        <v>378972.95</v>
      </c>
      <c r="L27" s="17">
        <v>3107</v>
      </c>
      <c r="M27" s="17">
        <v>1921</v>
      </c>
      <c r="N27" s="17">
        <f>1090963.2-1337.76-83.71</f>
        <v>1089541.73</v>
      </c>
      <c r="O27" s="17">
        <v>3107</v>
      </c>
      <c r="P27" s="17">
        <v>1921</v>
      </c>
      <c r="Q27" s="17">
        <f>1090963.2-1337.76-83.71</f>
        <v>1089541.73</v>
      </c>
    </row>
    <row r="28" spans="1:17" ht="24" x14ac:dyDescent="0.2">
      <c r="A28" s="15" t="s">
        <v>13</v>
      </c>
      <c r="B28" s="19" t="s">
        <v>153</v>
      </c>
      <c r="C28" s="17">
        <v>3027</v>
      </c>
      <c r="D28" s="17">
        <v>1859</v>
      </c>
      <c r="E28" s="17">
        <f>324694-1337.76</f>
        <v>323356.24</v>
      </c>
      <c r="F28" s="17">
        <v>3038</v>
      </c>
      <c r="G28" s="17">
        <v>1868</v>
      </c>
      <c r="H28" s="17">
        <f>366937.06-83.71</f>
        <v>366853.35</v>
      </c>
      <c r="I28" s="17">
        <v>3041</v>
      </c>
      <c r="J28" s="17">
        <v>1868</v>
      </c>
      <c r="K28" s="17">
        <v>367055.1</v>
      </c>
      <c r="L28" s="17">
        <v>3065</v>
      </c>
      <c r="M28" s="17">
        <v>1905</v>
      </c>
      <c r="N28" s="17">
        <f>1058686.16-1337.76-83.71</f>
        <v>1057264.69</v>
      </c>
      <c r="O28" s="17">
        <v>3065</v>
      </c>
      <c r="P28" s="17">
        <v>1905</v>
      </c>
      <c r="Q28" s="17">
        <f>1058686.16-1337.76-83.71</f>
        <v>1057264.69</v>
      </c>
    </row>
    <row r="29" spans="1:17" x14ac:dyDescent="0.2">
      <c r="A29" s="15" t="s">
        <v>14</v>
      </c>
      <c r="B29" s="19" t="s">
        <v>156</v>
      </c>
      <c r="C29" s="17">
        <v>109</v>
      </c>
      <c r="D29" s="17">
        <v>60</v>
      </c>
      <c r="E29" s="17">
        <v>10373.73</v>
      </c>
      <c r="F29" s="17">
        <v>106</v>
      </c>
      <c r="G29" s="17">
        <v>59</v>
      </c>
      <c r="H29" s="17">
        <v>9985.4599999999991</v>
      </c>
      <c r="I29" s="17">
        <v>123</v>
      </c>
      <c r="J29" s="17">
        <v>68</v>
      </c>
      <c r="K29" s="17">
        <v>11917.85</v>
      </c>
      <c r="L29" s="17">
        <v>129</v>
      </c>
      <c r="M29" s="17">
        <v>72</v>
      </c>
      <c r="N29" s="17">
        <v>32277.040000000001</v>
      </c>
      <c r="O29" s="17">
        <v>129</v>
      </c>
      <c r="P29" s="17">
        <v>72</v>
      </c>
      <c r="Q29" s="17">
        <v>32277.040000000001</v>
      </c>
    </row>
    <row r="30" spans="1:17" x14ac:dyDescent="0.2">
      <c r="A30" s="15" t="s">
        <v>157</v>
      </c>
      <c r="B30" s="19" t="s">
        <v>158</v>
      </c>
      <c r="C30" s="17">
        <v>108</v>
      </c>
      <c r="D30" s="17">
        <v>60</v>
      </c>
      <c r="E30" s="17">
        <v>9600.24</v>
      </c>
      <c r="F30" s="17">
        <v>105</v>
      </c>
      <c r="G30" s="17">
        <v>59</v>
      </c>
      <c r="H30" s="17">
        <v>9117.2999999999993</v>
      </c>
      <c r="I30" s="17">
        <v>122</v>
      </c>
      <c r="J30" s="17">
        <v>68</v>
      </c>
      <c r="K30" s="17">
        <v>10936.39</v>
      </c>
      <c r="L30" s="17">
        <v>128</v>
      </c>
      <c r="M30" s="17">
        <v>72</v>
      </c>
      <c r="N30" s="17">
        <v>29653.93</v>
      </c>
      <c r="O30" s="17">
        <v>128</v>
      </c>
      <c r="P30" s="17">
        <v>72</v>
      </c>
      <c r="Q30" s="17">
        <v>29653.93</v>
      </c>
    </row>
    <row r="31" spans="1:17" ht="13.5" x14ac:dyDescent="0.2">
      <c r="A31" s="15" t="s">
        <v>159</v>
      </c>
      <c r="B31" s="19" t="s">
        <v>181</v>
      </c>
      <c r="C31" s="17">
        <v>11</v>
      </c>
      <c r="D31" s="17">
        <v>4</v>
      </c>
      <c r="E31" s="17">
        <v>773.49</v>
      </c>
      <c r="F31" s="17">
        <v>11</v>
      </c>
      <c r="G31" s="17">
        <v>4</v>
      </c>
      <c r="H31" s="17">
        <v>868.16</v>
      </c>
      <c r="I31" s="17">
        <v>12</v>
      </c>
      <c r="J31" s="17">
        <v>5</v>
      </c>
      <c r="K31" s="17">
        <v>981.46</v>
      </c>
      <c r="L31" s="17">
        <v>12</v>
      </c>
      <c r="M31" s="17">
        <v>5</v>
      </c>
      <c r="N31" s="17">
        <v>2623.11</v>
      </c>
      <c r="O31" s="17">
        <v>12</v>
      </c>
      <c r="P31" s="17">
        <v>5</v>
      </c>
      <c r="Q31" s="17">
        <v>2623.11</v>
      </c>
    </row>
    <row r="32" spans="1:17" x14ac:dyDescent="0.2">
      <c r="A32" s="15" t="s">
        <v>160</v>
      </c>
      <c r="B32" s="19" t="s">
        <v>161</v>
      </c>
      <c r="C32" s="17">
        <v>0</v>
      </c>
      <c r="D32" s="17">
        <v>0</v>
      </c>
      <c r="E32" s="17">
        <v>0</v>
      </c>
      <c r="F32" s="17">
        <v>0</v>
      </c>
      <c r="G32" s="17">
        <v>0</v>
      </c>
      <c r="H32" s="17">
        <v>0</v>
      </c>
      <c r="I32" s="17">
        <v>0</v>
      </c>
      <c r="J32" s="17">
        <v>0</v>
      </c>
      <c r="K32" s="17">
        <v>0</v>
      </c>
      <c r="L32" s="17">
        <v>0</v>
      </c>
      <c r="M32" s="17">
        <v>0</v>
      </c>
      <c r="N32" s="17">
        <v>0</v>
      </c>
      <c r="O32" s="17">
        <v>0</v>
      </c>
      <c r="P32" s="17">
        <v>0</v>
      </c>
      <c r="Q32" s="17">
        <v>0</v>
      </c>
    </row>
    <row r="33" spans="1:17" ht="13.5" x14ac:dyDescent="0.2">
      <c r="A33" s="15" t="s">
        <v>15</v>
      </c>
      <c r="B33" s="19" t="s">
        <v>182</v>
      </c>
      <c r="C33" s="17">
        <v>3062</v>
      </c>
      <c r="D33" s="17">
        <v>1873</v>
      </c>
      <c r="E33" s="17">
        <f>265174.81-1337.76</f>
        <v>263837.05</v>
      </c>
      <c r="F33" s="17">
        <v>3074</v>
      </c>
      <c r="G33" s="17">
        <v>1881</v>
      </c>
      <c r="H33" s="17">
        <f>298190.49-83.71</f>
        <v>298106.77999999997</v>
      </c>
      <c r="I33" s="17">
        <v>3081</v>
      </c>
      <c r="J33" s="17">
        <v>1882</v>
      </c>
      <c r="K33" s="17">
        <v>298541.59999999998</v>
      </c>
      <c r="L33" s="17">
        <v>3102</v>
      </c>
      <c r="M33" s="17">
        <v>1920</v>
      </c>
      <c r="N33" s="17">
        <f>861906.9-1337.76-83.71</f>
        <v>860485.43</v>
      </c>
      <c r="O33" s="17">
        <v>3102</v>
      </c>
      <c r="P33" s="17">
        <v>1920</v>
      </c>
      <c r="Q33" s="17">
        <f>861906.9-1337.76-83.71</f>
        <v>860485.43</v>
      </c>
    </row>
    <row r="34" spans="1:17" ht="13.5" customHeight="1" x14ac:dyDescent="0.2">
      <c r="A34" s="15" t="s">
        <v>109</v>
      </c>
      <c r="B34" s="19" t="s">
        <v>126</v>
      </c>
      <c r="C34" s="17">
        <v>2905</v>
      </c>
      <c r="D34" s="17">
        <v>1781</v>
      </c>
      <c r="E34" s="17">
        <f>250428.2-1337.76</f>
        <v>249090.44</v>
      </c>
      <c r="F34" s="17">
        <v>2903</v>
      </c>
      <c r="G34" s="17">
        <v>1781</v>
      </c>
      <c r="H34" s="17">
        <f>280084.21-83.71</f>
        <v>280000.5</v>
      </c>
      <c r="I34" s="17">
        <v>2896</v>
      </c>
      <c r="J34" s="17">
        <v>1776</v>
      </c>
      <c r="K34" s="17">
        <v>279586.96000000002</v>
      </c>
      <c r="L34" s="17">
        <v>2936</v>
      </c>
      <c r="M34" s="17">
        <v>1822</v>
      </c>
      <c r="N34" s="17">
        <f>810099.37-1337.76-83.71</f>
        <v>808677.9</v>
      </c>
      <c r="O34" s="17">
        <v>2936</v>
      </c>
      <c r="P34" s="17">
        <v>1822</v>
      </c>
      <c r="Q34" s="17">
        <f>810099.37-1337.76-83.71</f>
        <v>808677.9</v>
      </c>
    </row>
    <row r="35" spans="1:17" ht="60" x14ac:dyDescent="0.2">
      <c r="A35" s="15" t="s">
        <v>102</v>
      </c>
      <c r="B35" s="19" t="s">
        <v>162</v>
      </c>
      <c r="C35" s="17">
        <v>158</v>
      </c>
      <c r="D35" s="17">
        <v>157</v>
      </c>
      <c r="E35" s="17">
        <v>14746.61</v>
      </c>
      <c r="F35" s="17">
        <v>177</v>
      </c>
      <c r="G35" s="17">
        <v>176</v>
      </c>
      <c r="H35" s="17">
        <v>18106.28</v>
      </c>
      <c r="I35" s="17">
        <v>190</v>
      </c>
      <c r="J35" s="17">
        <v>189</v>
      </c>
      <c r="K35" s="17">
        <v>18954.64</v>
      </c>
      <c r="L35" s="17">
        <v>191</v>
      </c>
      <c r="M35" s="17">
        <v>193</v>
      </c>
      <c r="N35" s="17">
        <v>51807.53</v>
      </c>
      <c r="O35" s="17">
        <v>191</v>
      </c>
      <c r="P35" s="17">
        <v>193</v>
      </c>
      <c r="Q35" s="17">
        <v>51807.53</v>
      </c>
    </row>
    <row r="36" spans="1:17" x14ac:dyDescent="0.2">
      <c r="A36" s="15" t="s">
        <v>103</v>
      </c>
      <c r="B36" s="19" t="s">
        <v>105</v>
      </c>
      <c r="C36" s="17">
        <v>0</v>
      </c>
      <c r="D36" s="17">
        <v>0</v>
      </c>
      <c r="E36" s="17">
        <v>0</v>
      </c>
      <c r="F36" s="17">
        <v>0</v>
      </c>
      <c r="G36" s="17">
        <v>0</v>
      </c>
      <c r="H36" s="17">
        <v>0</v>
      </c>
      <c r="I36" s="17">
        <v>0</v>
      </c>
      <c r="J36" s="17">
        <v>0</v>
      </c>
      <c r="K36" s="17">
        <v>0</v>
      </c>
      <c r="L36" s="17">
        <v>0</v>
      </c>
      <c r="M36" s="17">
        <v>0</v>
      </c>
      <c r="N36" s="17">
        <v>0</v>
      </c>
      <c r="O36" s="17">
        <v>0</v>
      </c>
      <c r="P36" s="17">
        <v>0</v>
      </c>
      <c r="Q36" s="17">
        <v>0</v>
      </c>
    </row>
    <row r="37" spans="1:17" ht="13.5" x14ac:dyDescent="0.2">
      <c r="A37" s="15" t="s">
        <v>16</v>
      </c>
      <c r="B37" s="19" t="s">
        <v>183</v>
      </c>
      <c r="C37" s="17">
        <v>1324</v>
      </c>
      <c r="D37" s="17">
        <v>624</v>
      </c>
      <c r="E37" s="17">
        <v>69892.92</v>
      </c>
      <c r="F37" s="17">
        <v>1300</v>
      </c>
      <c r="G37" s="17">
        <v>605</v>
      </c>
      <c r="H37" s="17">
        <v>78732.03</v>
      </c>
      <c r="I37" s="17">
        <v>1337</v>
      </c>
      <c r="J37" s="17">
        <v>624</v>
      </c>
      <c r="K37" s="17">
        <v>80431.350000000006</v>
      </c>
      <c r="L37" s="17">
        <v>1386</v>
      </c>
      <c r="M37" s="17">
        <v>669</v>
      </c>
      <c r="N37" s="17">
        <v>229056.3</v>
      </c>
      <c r="O37" s="17">
        <v>1386</v>
      </c>
      <c r="P37" s="17">
        <v>669</v>
      </c>
      <c r="Q37" s="17">
        <v>229056.3</v>
      </c>
    </row>
    <row r="38" spans="1:17" ht="25.5" x14ac:dyDescent="0.2">
      <c r="A38" s="15" t="s">
        <v>110</v>
      </c>
      <c r="B38" s="19" t="s">
        <v>184</v>
      </c>
      <c r="C38" s="17">
        <v>131</v>
      </c>
      <c r="D38" s="17">
        <v>131</v>
      </c>
      <c r="E38" s="17">
        <v>7709.64</v>
      </c>
      <c r="F38" s="17">
        <v>122</v>
      </c>
      <c r="G38" s="17">
        <v>122</v>
      </c>
      <c r="H38" s="17">
        <v>8115.47</v>
      </c>
      <c r="I38" s="17">
        <v>127</v>
      </c>
      <c r="J38" s="17">
        <v>127</v>
      </c>
      <c r="K38" s="17">
        <v>8336.27</v>
      </c>
      <c r="L38" s="17">
        <v>146</v>
      </c>
      <c r="M38" s="17">
        <v>147</v>
      </c>
      <c r="N38" s="17">
        <v>24161.38</v>
      </c>
      <c r="O38" s="17">
        <v>146</v>
      </c>
      <c r="P38" s="17">
        <v>147</v>
      </c>
      <c r="Q38" s="17">
        <v>24161.38</v>
      </c>
    </row>
    <row r="39" spans="1:17" x14ac:dyDescent="0.2">
      <c r="A39" s="15" t="s">
        <v>111</v>
      </c>
      <c r="B39" s="19" t="s">
        <v>101</v>
      </c>
      <c r="C39" s="17">
        <v>131</v>
      </c>
      <c r="D39" s="17">
        <v>131</v>
      </c>
      <c r="E39" s="17">
        <v>7709.64</v>
      </c>
      <c r="F39" s="17">
        <v>122</v>
      </c>
      <c r="G39" s="17">
        <v>122</v>
      </c>
      <c r="H39" s="17">
        <v>8115.47</v>
      </c>
      <c r="I39" s="17">
        <v>127</v>
      </c>
      <c r="J39" s="17">
        <v>127</v>
      </c>
      <c r="K39" s="17">
        <v>8336.27</v>
      </c>
      <c r="L39" s="17">
        <v>146</v>
      </c>
      <c r="M39" s="17">
        <v>147</v>
      </c>
      <c r="N39" s="17">
        <v>24161.38</v>
      </c>
      <c r="O39" s="17">
        <v>146</v>
      </c>
      <c r="P39" s="17">
        <v>147</v>
      </c>
      <c r="Q39" s="17">
        <v>24161.38</v>
      </c>
    </row>
    <row r="40" spans="1:17" x14ac:dyDescent="0.2">
      <c r="A40" s="15" t="s">
        <v>112</v>
      </c>
      <c r="B40" s="19" t="s">
        <v>127</v>
      </c>
      <c r="C40" s="17">
        <v>0</v>
      </c>
      <c r="D40" s="17">
        <v>0</v>
      </c>
      <c r="E40" s="17">
        <v>0</v>
      </c>
      <c r="F40" s="17">
        <v>0</v>
      </c>
      <c r="G40" s="17">
        <v>0</v>
      </c>
      <c r="H40" s="17">
        <v>0</v>
      </c>
      <c r="I40" s="17">
        <v>0</v>
      </c>
      <c r="J40" s="17">
        <v>0</v>
      </c>
      <c r="K40" s="17">
        <v>0</v>
      </c>
      <c r="L40" s="17">
        <v>0</v>
      </c>
      <c r="M40" s="17">
        <v>0</v>
      </c>
      <c r="N40" s="17">
        <v>0</v>
      </c>
      <c r="O40" s="17">
        <v>0</v>
      </c>
      <c r="P40" s="17">
        <v>0</v>
      </c>
      <c r="Q40" s="17">
        <v>0</v>
      </c>
    </row>
    <row r="41" spans="1:17" ht="37.5" x14ac:dyDescent="0.2">
      <c r="A41" s="15" t="s">
        <v>17</v>
      </c>
      <c r="B41" s="19" t="s">
        <v>185</v>
      </c>
      <c r="C41" s="17">
        <v>283</v>
      </c>
      <c r="D41" s="17">
        <v>151</v>
      </c>
      <c r="E41" s="17">
        <v>15594.35</v>
      </c>
      <c r="F41" s="17">
        <v>257</v>
      </c>
      <c r="G41" s="17">
        <v>138</v>
      </c>
      <c r="H41" s="17">
        <v>16975.599999999999</v>
      </c>
      <c r="I41" s="17">
        <v>276</v>
      </c>
      <c r="J41" s="17">
        <v>148</v>
      </c>
      <c r="K41" s="17">
        <v>17886.82</v>
      </c>
      <c r="L41" s="17">
        <v>303</v>
      </c>
      <c r="M41" s="17">
        <v>167</v>
      </c>
      <c r="N41" s="17">
        <v>50456.77</v>
      </c>
      <c r="O41" s="17">
        <v>303</v>
      </c>
      <c r="P41" s="17">
        <v>167</v>
      </c>
      <c r="Q41" s="17">
        <v>50456.77</v>
      </c>
    </row>
    <row r="42" spans="1:17" x14ac:dyDescent="0.2">
      <c r="A42" s="15" t="s">
        <v>60</v>
      </c>
      <c r="B42" s="19" t="s">
        <v>128</v>
      </c>
      <c r="C42" s="17">
        <v>283</v>
      </c>
      <c r="D42" s="17">
        <v>151</v>
      </c>
      <c r="E42" s="17">
        <v>15594.35</v>
      </c>
      <c r="F42" s="17">
        <v>257</v>
      </c>
      <c r="G42" s="17">
        <v>138</v>
      </c>
      <c r="H42" s="17">
        <v>16975.599999999999</v>
      </c>
      <c r="I42" s="17">
        <v>275</v>
      </c>
      <c r="J42" s="17">
        <v>148</v>
      </c>
      <c r="K42" s="17">
        <v>17809.310000000001</v>
      </c>
      <c r="L42" s="17">
        <v>303</v>
      </c>
      <c r="M42" s="17">
        <v>167</v>
      </c>
      <c r="N42" s="17">
        <v>50379.26</v>
      </c>
      <c r="O42" s="17">
        <v>303</v>
      </c>
      <c r="P42" s="17">
        <v>167</v>
      </c>
      <c r="Q42" s="17">
        <v>50379.26</v>
      </c>
    </row>
    <row r="43" spans="1:17" x14ac:dyDescent="0.2">
      <c r="A43" s="15" t="s">
        <v>61</v>
      </c>
      <c r="B43" s="19" t="s">
        <v>127</v>
      </c>
      <c r="C43" s="17">
        <v>0</v>
      </c>
      <c r="D43" s="17">
        <v>0</v>
      </c>
      <c r="E43" s="17">
        <v>0</v>
      </c>
      <c r="F43" s="17">
        <v>0</v>
      </c>
      <c r="G43" s="17">
        <v>0</v>
      </c>
      <c r="H43" s="17">
        <v>0</v>
      </c>
      <c r="I43" s="17">
        <v>2</v>
      </c>
      <c r="J43" s="17">
        <v>2</v>
      </c>
      <c r="K43" s="17">
        <v>77.510000000000005</v>
      </c>
      <c r="L43" s="17">
        <v>2</v>
      </c>
      <c r="M43" s="17">
        <v>2</v>
      </c>
      <c r="N43" s="17">
        <v>77.510000000000005</v>
      </c>
      <c r="O43" s="17">
        <v>2</v>
      </c>
      <c r="P43" s="17">
        <v>2</v>
      </c>
      <c r="Q43" s="17">
        <v>77.510000000000005</v>
      </c>
    </row>
    <row r="44" spans="1:17" ht="25.5" x14ac:dyDescent="0.2">
      <c r="A44" s="15" t="s">
        <v>113</v>
      </c>
      <c r="B44" s="19" t="s">
        <v>186</v>
      </c>
      <c r="C44" s="17">
        <v>786</v>
      </c>
      <c r="D44" s="17">
        <v>253</v>
      </c>
      <c r="E44" s="17">
        <v>40304.6</v>
      </c>
      <c r="F44" s="17">
        <v>791</v>
      </c>
      <c r="G44" s="17">
        <v>251</v>
      </c>
      <c r="H44" s="17">
        <v>45177.14</v>
      </c>
      <c r="I44" s="17">
        <v>798</v>
      </c>
      <c r="J44" s="17">
        <v>254</v>
      </c>
      <c r="K44" s="17">
        <v>45795.72</v>
      </c>
      <c r="L44" s="17">
        <v>806</v>
      </c>
      <c r="M44" s="17">
        <v>260</v>
      </c>
      <c r="N44" s="17">
        <v>131277.46</v>
      </c>
      <c r="O44" s="17">
        <v>806</v>
      </c>
      <c r="P44" s="17">
        <v>260</v>
      </c>
      <c r="Q44" s="17">
        <v>131277.46</v>
      </c>
    </row>
    <row r="45" spans="1:17" x14ac:dyDescent="0.2">
      <c r="A45" s="15" t="s">
        <v>91</v>
      </c>
      <c r="B45" s="19" t="s">
        <v>128</v>
      </c>
      <c r="C45" s="17">
        <v>774</v>
      </c>
      <c r="D45" s="17">
        <v>252</v>
      </c>
      <c r="E45" s="17">
        <v>39698.959999999999</v>
      </c>
      <c r="F45" s="17">
        <v>777</v>
      </c>
      <c r="G45" s="17">
        <v>250</v>
      </c>
      <c r="H45" s="17">
        <v>44361.25</v>
      </c>
      <c r="I45" s="17">
        <v>784</v>
      </c>
      <c r="J45" s="17">
        <v>253</v>
      </c>
      <c r="K45" s="17">
        <v>45182.34</v>
      </c>
      <c r="L45" s="17">
        <v>793</v>
      </c>
      <c r="M45" s="17">
        <v>259</v>
      </c>
      <c r="N45" s="17">
        <v>129242.55</v>
      </c>
      <c r="O45" s="17">
        <v>793</v>
      </c>
      <c r="P45" s="17">
        <v>259</v>
      </c>
      <c r="Q45" s="17">
        <v>129242.55</v>
      </c>
    </row>
    <row r="46" spans="1:17" x14ac:dyDescent="0.2">
      <c r="A46" s="21" t="s">
        <v>114</v>
      </c>
      <c r="B46" s="22" t="s">
        <v>127</v>
      </c>
      <c r="C46" s="17">
        <v>12</v>
      </c>
      <c r="D46" s="17">
        <v>6</v>
      </c>
      <c r="E46" s="17">
        <v>605.64</v>
      </c>
      <c r="F46" s="17">
        <v>14</v>
      </c>
      <c r="G46" s="17">
        <v>8</v>
      </c>
      <c r="H46" s="17">
        <v>815.89</v>
      </c>
      <c r="I46" s="17">
        <v>14</v>
      </c>
      <c r="J46" s="17">
        <v>8</v>
      </c>
      <c r="K46" s="17">
        <v>613.38</v>
      </c>
      <c r="L46" s="17">
        <v>14</v>
      </c>
      <c r="M46" s="17">
        <v>8</v>
      </c>
      <c r="N46" s="17">
        <v>2034.91</v>
      </c>
      <c r="O46" s="17">
        <v>14</v>
      </c>
      <c r="P46" s="17">
        <v>8</v>
      </c>
      <c r="Q46" s="17">
        <v>2034.91</v>
      </c>
    </row>
    <row r="47" spans="1:17" ht="25.5" x14ac:dyDescent="0.2">
      <c r="A47" s="15" t="s">
        <v>115</v>
      </c>
      <c r="B47" s="19" t="s">
        <v>187</v>
      </c>
      <c r="C47" s="17">
        <v>124</v>
      </c>
      <c r="D47" s="17">
        <v>114</v>
      </c>
      <c r="E47" s="17">
        <v>6284.33</v>
      </c>
      <c r="F47" s="17">
        <v>131</v>
      </c>
      <c r="G47" s="17">
        <v>121</v>
      </c>
      <c r="H47" s="17">
        <v>8463.82</v>
      </c>
      <c r="I47" s="17">
        <v>136</v>
      </c>
      <c r="J47" s="17">
        <v>124</v>
      </c>
      <c r="K47" s="17">
        <v>8412.5400000000009</v>
      </c>
      <c r="L47" s="17">
        <v>139</v>
      </c>
      <c r="M47" s="17">
        <v>129</v>
      </c>
      <c r="N47" s="17">
        <v>23160.69</v>
      </c>
      <c r="O47" s="17">
        <v>139</v>
      </c>
      <c r="P47" s="17">
        <v>129</v>
      </c>
      <c r="Q47" s="17">
        <v>23160.69</v>
      </c>
    </row>
    <row r="48" spans="1:17" ht="24" x14ac:dyDescent="0.2">
      <c r="A48" s="15" t="s">
        <v>116</v>
      </c>
      <c r="B48" s="19" t="s">
        <v>129</v>
      </c>
      <c r="C48" s="17">
        <v>114</v>
      </c>
      <c r="D48" s="17">
        <v>104</v>
      </c>
      <c r="E48" s="17">
        <v>5779.63</v>
      </c>
      <c r="F48" s="17">
        <v>120</v>
      </c>
      <c r="G48" s="17">
        <v>110</v>
      </c>
      <c r="H48" s="17">
        <v>7716.94</v>
      </c>
      <c r="I48" s="17">
        <v>126</v>
      </c>
      <c r="J48" s="17">
        <v>114</v>
      </c>
      <c r="K48" s="17">
        <v>7846.04</v>
      </c>
      <c r="L48" s="17">
        <v>128</v>
      </c>
      <c r="M48" s="17">
        <v>118</v>
      </c>
      <c r="N48" s="17">
        <v>21342.61</v>
      </c>
      <c r="O48" s="17">
        <v>128</v>
      </c>
      <c r="P48" s="17">
        <v>118</v>
      </c>
      <c r="Q48" s="17">
        <v>21342.61</v>
      </c>
    </row>
    <row r="49" spans="1:17" ht="48" x14ac:dyDescent="0.2">
      <c r="A49" s="15" t="s">
        <v>117</v>
      </c>
      <c r="B49" s="19" t="s">
        <v>154</v>
      </c>
      <c r="C49" s="17">
        <v>10</v>
      </c>
      <c r="D49" s="17">
        <v>10</v>
      </c>
      <c r="E49" s="17">
        <v>504.7</v>
      </c>
      <c r="F49" s="17">
        <v>11</v>
      </c>
      <c r="G49" s="17">
        <v>11</v>
      </c>
      <c r="H49" s="17">
        <v>746.88</v>
      </c>
      <c r="I49" s="17">
        <v>10</v>
      </c>
      <c r="J49" s="17">
        <v>10</v>
      </c>
      <c r="K49" s="17">
        <v>566.5</v>
      </c>
      <c r="L49" s="17">
        <v>11</v>
      </c>
      <c r="M49" s="17">
        <v>11</v>
      </c>
      <c r="N49" s="17">
        <v>1818.08</v>
      </c>
      <c r="O49" s="17">
        <v>11</v>
      </c>
      <c r="P49" s="17">
        <v>11</v>
      </c>
      <c r="Q49" s="17">
        <v>1818.08</v>
      </c>
    </row>
    <row r="50" spans="1:17" ht="13.5" x14ac:dyDescent="0.2">
      <c r="A50" s="15" t="s">
        <v>41</v>
      </c>
      <c r="B50" s="18" t="s">
        <v>188</v>
      </c>
      <c r="C50" s="17">
        <v>0</v>
      </c>
      <c r="D50" s="17">
        <v>0</v>
      </c>
      <c r="E50" s="17">
        <v>0</v>
      </c>
      <c r="F50" s="17">
        <v>0</v>
      </c>
      <c r="G50" s="17">
        <v>0</v>
      </c>
      <c r="H50" s="17">
        <v>0</v>
      </c>
      <c r="I50" s="17">
        <v>0</v>
      </c>
      <c r="J50" s="17">
        <v>0</v>
      </c>
      <c r="K50" s="17">
        <v>0</v>
      </c>
      <c r="L50" s="17">
        <v>0</v>
      </c>
      <c r="M50" s="17">
        <v>0</v>
      </c>
      <c r="N50" s="17">
        <v>0</v>
      </c>
      <c r="O50" s="17">
        <v>0</v>
      </c>
      <c r="P50" s="17">
        <v>0</v>
      </c>
      <c r="Q50" s="17">
        <v>0</v>
      </c>
    </row>
    <row r="51" spans="1:17" x14ac:dyDescent="0.2">
      <c r="A51" s="15" t="s">
        <v>18</v>
      </c>
      <c r="B51" s="19" t="s">
        <v>7</v>
      </c>
      <c r="C51" s="17">
        <v>0</v>
      </c>
      <c r="D51" s="17">
        <v>0</v>
      </c>
      <c r="E51" s="17">
        <v>0</v>
      </c>
      <c r="F51" s="17">
        <v>0</v>
      </c>
      <c r="G51" s="17">
        <v>0</v>
      </c>
      <c r="H51" s="17">
        <v>0</v>
      </c>
      <c r="I51" s="17">
        <v>0</v>
      </c>
      <c r="J51" s="17">
        <v>0</v>
      </c>
      <c r="K51" s="17">
        <v>0</v>
      </c>
      <c r="L51" s="17">
        <v>0</v>
      </c>
      <c r="M51" s="17">
        <v>0</v>
      </c>
      <c r="N51" s="17">
        <v>0</v>
      </c>
      <c r="O51" s="17">
        <v>0</v>
      </c>
      <c r="P51" s="17">
        <v>0</v>
      </c>
      <c r="Q51" s="17">
        <v>0</v>
      </c>
    </row>
    <row r="52" spans="1:17" ht="13.5" x14ac:dyDescent="0.2">
      <c r="A52" s="15" t="s">
        <v>19</v>
      </c>
      <c r="B52" s="19" t="s">
        <v>189</v>
      </c>
      <c r="C52" s="17">
        <v>0</v>
      </c>
      <c r="D52" s="17">
        <v>0</v>
      </c>
      <c r="E52" s="17">
        <v>0</v>
      </c>
      <c r="F52" s="17">
        <v>0</v>
      </c>
      <c r="G52" s="17">
        <v>0</v>
      </c>
      <c r="H52" s="17">
        <v>0</v>
      </c>
      <c r="I52" s="17">
        <v>0</v>
      </c>
      <c r="J52" s="17">
        <v>0</v>
      </c>
      <c r="K52" s="17">
        <v>0</v>
      </c>
      <c r="L52" s="17">
        <v>0</v>
      </c>
      <c r="M52" s="17">
        <v>0</v>
      </c>
      <c r="N52" s="17">
        <v>0</v>
      </c>
      <c r="O52" s="17">
        <v>0</v>
      </c>
      <c r="P52" s="17">
        <v>0</v>
      </c>
      <c r="Q52" s="17">
        <v>0</v>
      </c>
    </row>
    <row r="53" spans="1:17" ht="13.5" x14ac:dyDescent="0.2">
      <c r="A53" s="15" t="s">
        <v>42</v>
      </c>
      <c r="B53" s="18" t="s">
        <v>190</v>
      </c>
      <c r="C53" s="17">
        <v>2</v>
      </c>
      <c r="D53" s="17">
        <v>2</v>
      </c>
      <c r="E53" s="17">
        <v>707.3</v>
      </c>
      <c r="F53" s="17">
        <v>2</v>
      </c>
      <c r="G53" s="17">
        <v>2</v>
      </c>
      <c r="H53" s="17">
        <v>707.3</v>
      </c>
      <c r="I53" s="17">
        <v>2</v>
      </c>
      <c r="J53" s="17">
        <v>2</v>
      </c>
      <c r="K53" s="17">
        <v>707.3</v>
      </c>
      <c r="L53" s="17">
        <v>6</v>
      </c>
      <c r="M53" s="17">
        <v>6</v>
      </c>
      <c r="N53" s="17">
        <v>2121.9</v>
      </c>
      <c r="O53" s="17">
        <v>6</v>
      </c>
      <c r="P53" s="17">
        <v>6</v>
      </c>
      <c r="Q53" s="17">
        <v>2121.9</v>
      </c>
    </row>
    <row r="54" spans="1:17" x14ac:dyDescent="0.2">
      <c r="A54" s="15" t="s">
        <v>43</v>
      </c>
      <c r="B54" s="19" t="s">
        <v>7</v>
      </c>
      <c r="C54" s="17">
        <v>2</v>
      </c>
      <c r="D54" s="17">
        <v>2</v>
      </c>
      <c r="E54" s="17">
        <v>707.3</v>
      </c>
      <c r="F54" s="17">
        <v>2</v>
      </c>
      <c r="G54" s="17">
        <v>2</v>
      </c>
      <c r="H54" s="17">
        <v>707.3</v>
      </c>
      <c r="I54" s="17">
        <v>2</v>
      </c>
      <c r="J54" s="17">
        <v>2</v>
      </c>
      <c r="K54" s="17">
        <v>707.3</v>
      </c>
      <c r="L54" s="17">
        <v>6</v>
      </c>
      <c r="M54" s="17">
        <v>6</v>
      </c>
      <c r="N54" s="17">
        <v>2121.9</v>
      </c>
      <c r="O54" s="17">
        <v>6</v>
      </c>
      <c r="P54" s="17">
        <v>6</v>
      </c>
      <c r="Q54" s="17">
        <v>2121.9</v>
      </c>
    </row>
    <row r="55" spans="1:17" ht="13.5" x14ac:dyDescent="0.2">
      <c r="A55" s="15" t="s">
        <v>44</v>
      </c>
      <c r="B55" s="19" t="s">
        <v>189</v>
      </c>
      <c r="C55" s="17">
        <v>0</v>
      </c>
      <c r="D55" s="17">
        <v>0</v>
      </c>
      <c r="E55" s="17">
        <v>0</v>
      </c>
      <c r="F55" s="17">
        <v>0</v>
      </c>
      <c r="G55" s="17">
        <v>0</v>
      </c>
      <c r="H55" s="17">
        <v>0</v>
      </c>
      <c r="I55" s="17">
        <v>0</v>
      </c>
      <c r="J55" s="17">
        <v>0</v>
      </c>
      <c r="K55" s="17">
        <v>0</v>
      </c>
      <c r="L55" s="17">
        <v>0</v>
      </c>
      <c r="M55" s="17">
        <v>0</v>
      </c>
      <c r="N55" s="17">
        <v>0</v>
      </c>
      <c r="O55" s="17">
        <v>0</v>
      </c>
      <c r="P55" s="17">
        <v>0</v>
      </c>
      <c r="Q55" s="17">
        <v>0</v>
      </c>
    </row>
    <row r="56" spans="1:17" ht="27" x14ac:dyDescent="0.2">
      <c r="A56" s="15" t="s">
        <v>191</v>
      </c>
      <c r="B56" s="20" t="s">
        <v>192</v>
      </c>
      <c r="C56" s="17">
        <v>4</v>
      </c>
      <c r="D56" s="17">
        <v>4</v>
      </c>
      <c r="E56" s="17">
        <v>834.58</v>
      </c>
      <c r="F56" s="17">
        <v>3</v>
      </c>
      <c r="G56" s="17">
        <v>3</v>
      </c>
      <c r="H56" s="17">
        <v>985.94</v>
      </c>
      <c r="I56" s="17">
        <v>2</v>
      </c>
      <c r="J56" s="17">
        <v>2</v>
      </c>
      <c r="K56" s="17">
        <v>660</v>
      </c>
      <c r="L56" s="17">
        <v>5</v>
      </c>
      <c r="M56" s="17">
        <v>5</v>
      </c>
      <c r="N56" s="17">
        <v>2480.52</v>
      </c>
      <c r="O56" s="17">
        <v>5</v>
      </c>
      <c r="P56" s="17">
        <v>5</v>
      </c>
      <c r="Q56" s="17">
        <v>2480.52</v>
      </c>
    </row>
    <row r="57" spans="1:17" ht="15.75" x14ac:dyDescent="0.2">
      <c r="A57" s="15" t="s">
        <v>193</v>
      </c>
      <c r="B57" s="19" t="s">
        <v>7</v>
      </c>
      <c r="C57" s="17">
        <v>4</v>
      </c>
      <c r="D57" s="17">
        <v>4</v>
      </c>
      <c r="E57" s="17">
        <v>834.58</v>
      </c>
      <c r="F57" s="17">
        <v>3</v>
      </c>
      <c r="G57" s="17">
        <v>3</v>
      </c>
      <c r="H57" s="17">
        <v>985.94</v>
      </c>
      <c r="I57" s="17">
        <v>2</v>
      </c>
      <c r="J57" s="17">
        <v>2</v>
      </c>
      <c r="K57" s="17">
        <v>660</v>
      </c>
      <c r="L57" s="17">
        <v>5</v>
      </c>
      <c r="M57" s="17">
        <v>5</v>
      </c>
      <c r="N57" s="17">
        <v>2480.52</v>
      </c>
      <c r="O57" s="17">
        <v>5</v>
      </c>
      <c r="P57" s="17">
        <v>5</v>
      </c>
      <c r="Q57" s="17">
        <v>2480.52</v>
      </c>
    </row>
    <row r="58" spans="1:17" ht="15.75" x14ac:dyDescent="0.2">
      <c r="A58" s="15" t="s">
        <v>194</v>
      </c>
      <c r="B58" s="19" t="s">
        <v>189</v>
      </c>
      <c r="C58" s="17">
        <v>0</v>
      </c>
      <c r="D58" s="17">
        <v>0</v>
      </c>
      <c r="E58" s="17">
        <v>0</v>
      </c>
      <c r="F58" s="17">
        <v>0</v>
      </c>
      <c r="G58" s="17">
        <v>0</v>
      </c>
      <c r="H58" s="17">
        <v>0</v>
      </c>
      <c r="I58" s="17">
        <v>0</v>
      </c>
      <c r="J58" s="17">
        <v>0</v>
      </c>
      <c r="K58" s="17">
        <v>0</v>
      </c>
      <c r="L58" s="17">
        <v>0</v>
      </c>
      <c r="M58" s="17">
        <v>0</v>
      </c>
      <c r="N58" s="17">
        <v>0</v>
      </c>
      <c r="O58" s="17">
        <v>0</v>
      </c>
      <c r="P58" s="17">
        <v>0</v>
      </c>
      <c r="Q58" s="17">
        <v>0</v>
      </c>
    </row>
    <row r="59" spans="1:17" ht="27" x14ac:dyDescent="0.2">
      <c r="A59" s="15" t="s">
        <v>195</v>
      </c>
      <c r="B59" s="20" t="s">
        <v>196</v>
      </c>
      <c r="C59" s="17">
        <v>6</v>
      </c>
      <c r="D59" s="17">
        <v>3</v>
      </c>
      <c r="E59" s="17">
        <v>588</v>
      </c>
      <c r="F59" s="17">
        <v>8</v>
      </c>
      <c r="G59" s="17">
        <v>4</v>
      </c>
      <c r="H59" s="17">
        <v>816.13</v>
      </c>
      <c r="I59" s="17">
        <v>10</v>
      </c>
      <c r="J59" s="17">
        <v>5</v>
      </c>
      <c r="K59" s="17">
        <v>1135.48</v>
      </c>
      <c r="L59" s="17">
        <v>10</v>
      </c>
      <c r="M59" s="17">
        <v>5</v>
      </c>
      <c r="N59" s="17">
        <v>2539.61</v>
      </c>
      <c r="O59" s="17">
        <v>10</v>
      </c>
      <c r="P59" s="17">
        <v>5</v>
      </c>
      <c r="Q59" s="17">
        <v>2539.61</v>
      </c>
    </row>
    <row r="60" spans="1:17" ht="15.75" x14ac:dyDescent="0.2">
      <c r="A60" s="15" t="s">
        <v>197</v>
      </c>
      <c r="B60" s="19" t="s">
        <v>7</v>
      </c>
      <c r="C60" s="17">
        <v>6</v>
      </c>
      <c r="D60" s="17">
        <v>3</v>
      </c>
      <c r="E60" s="17">
        <v>588</v>
      </c>
      <c r="F60" s="17">
        <v>8</v>
      </c>
      <c r="G60" s="17">
        <v>4</v>
      </c>
      <c r="H60" s="17">
        <v>816.13</v>
      </c>
      <c r="I60" s="17">
        <v>10</v>
      </c>
      <c r="J60" s="17">
        <v>5</v>
      </c>
      <c r="K60" s="17">
        <v>1135.48</v>
      </c>
      <c r="L60" s="17">
        <v>10</v>
      </c>
      <c r="M60" s="17">
        <v>5</v>
      </c>
      <c r="N60" s="17">
        <v>2539.61</v>
      </c>
      <c r="O60" s="17">
        <v>10</v>
      </c>
      <c r="P60" s="17">
        <v>5</v>
      </c>
      <c r="Q60" s="17">
        <v>2539.61</v>
      </c>
    </row>
    <row r="61" spans="1:17" ht="15.75" x14ac:dyDescent="0.2">
      <c r="A61" s="15" t="s">
        <v>198</v>
      </c>
      <c r="B61" s="19" t="s">
        <v>189</v>
      </c>
      <c r="C61" s="17">
        <v>0</v>
      </c>
      <c r="D61" s="17">
        <v>0</v>
      </c>
      <c r="E61" s="17">
        <v>0</v>
      </c>
      <c r="F61" s="17">
        <v>0</v>
      </c>
      <c r="G61" s="17">
        <v>0</v>
      </c>
      <c r="H61" s="17">
        <v>0</v>
      </c>
      <c r="I61" s="17">
        <v>0</v>
      </c>
      <c r="J61" s="17">
        <v>0</v>
      </c>
      <c r="K61" s="17">
        <v>0</v>
      </c>
      <c r="L61" s="17">
        <v>0</v>
      </c>
      <c r="M61" s="17">
        <v>0</v>
      </c>
      <c r="N61" s="17">
        <v>0</v>
      </c>
      <c r="O61" s="17">
        <v>0</v>
      </c>
      <c r="P61" s="17">
        <v>0</v>
      </c>
      <c r="Q61" s="17">
        <v>0</v>
      </c>
    </row>
    <row r="62" spans="1:17" ht="15" customHeight="1" x14ac:dyDescent="0.2">
      <c r="A62" s="15" t="s">
        <v>199</v>
      </c>
      <c r="B62" s="19" t="s">
        <v>87</v>
      </c>
      <c r="C62" s="17">
        <v>6</v>
      </c>
      <c r="D62" s="17">
        <v>3</v>
      </c>
      <c r="E62" s="17">
        <v>588</v>
      </c>
      <c r="F62" s="17">
        <v>8</v>
      </c>
      <c r="G62" s="17">
        <v>4</v>
      </c>
      <c r="H62" s="17">
        <v>816.13</v>
      </c>
      <c r="I62" s="17">
        <v>10</v>
      </c>
      <c r="J62" s="17">
        <v>5</v>
      </c>
      <c r="K62" s="17">
        <v>1135.48</v>
      </c>
      <c r="L62" s="17">
        <v>10</v>
      </c>
      <c r="M62" s="17">
        <v>5</v>
      </c>
      <c r="N62" s="17">
        <v>2539.61</v>
      </c>
      <c r="O62" s="17">
        <v>10</v>
      </c>
      <c r="P62" s="17">
        <v>5</v>
      </c>
      <c r="Q62" s="17">
        <v>2539.61</v>
      </c>
    </row>
    <row r="63" spans="1:17" ht="15.75" x14ac:dyDescent="0.2">
      <c r="A63" s="15" t="s">
        <v>200</v>
      </c>
      <c r="B63" s="19" t="s">
        <v>88</v>
      </c>
      <c r="C63" s="17">
        <v>0</v>
      </c>
      <c r="D63" s="17">
        <v>0</v>
      </c>
      <c r="E63" s="17">
        <v>0</v>
      </c>
      <c r="F63" s="17">
        <v>0</v>
      </c>
      <c r="G63" s="17">
        <v>0</v>
      </c>
      <c r="H63" s="17">
        <v>0</v>
      </c>
      <c r="I63" s="17">
        <v>0</v>
      </c>
      <c r="J63" s="17">
        <v>0</v>
      </c>
      <c r="K63" s="17">
        <v>0</v>
      </c>
      <c r="L63" s="17">
        <v>0</v>
      </c>
      <c r="M63" s="17">
        <v>0</v>
      </c>
      <c r="N63" s="17">
        <v>0</v>
      </c>
      <c r="O63" s="17">
        <v>0</v>
      </c>
      <c r="P63" s="17">
        <v>0</v>
      </c>
      <c r="Q63" s="17">
        <v>0</v>
      </c>
    </row>
    <row r="64" spans="1:17" ht="13.5" x14ac:dyDescent="0.2">
      <c r="A64" s="15" t="s">
        <v>45</v>
      </c>
      <c r="B64" s="18" t="s">
        <v>201</v>
      </c>
      <c r="C64" s="17">
        <v>3075</v>
      </c>
      <c r="D64" s="17">
        <v>1881</v>
      </c>
      <c r="E64" s="17">
        <f>340695.61-1337.76</f>
        <v>339357.85</v>
      </c>
      <c r="F64" s="17">
        <v>3090</v>
      </c>
      <c r="G64" s="17">
        <v>1891</v>
      </c>
      <c r="H64" s="17">
        <f>384810.89-83.71</f>
        <v>384727.18</v>
      </c>
      <c r="I64" s="17">
        <v>3097</v>
      </c>
      <c r="J64" s="17">
        <v>1893</v>
      </c>
      <c r="K64" s="17">
        <v>386920.73</v>
      </c>
      <c r="L64" s="17">
        <v>3123</v>
      </c>
      <c r="M64" s="17">
        <v>1935</v>
      </c>
      <c r="N64" s="17">
        <f>1112427.23-1337.76-83.71</f>
        <v>1111005.76</v>
      </c>
      <c r="O64" s="17">
        <v>3123</v>
      </c>
      <c r="P64" s="17">
        <v>1935</v>
      </c>
      <c r="Q64" s="17">
        <f>1112427.23-1337.76-83.71</f>
        <v>1111005.76</v>
      </c>
    </row>
    <row r="65" spans="1:17" ht="13.5" x14ac:dyDescent="0.2">
      <c r="A65" s="15" t="s">
        <v>46</v>
      </c>
      <c r="B65" s="18" t="s">
        <v>202</v>
      </c>
      <c r="C65" s="17">
        <v>89</v>
      </c>
      <c r="D65" s="17">
        <v>73</v>
      </c>
      <c r="E65" s="17">
        <v>22510.78</v>
      </c>
      <c r="F65" s="17">
        <v>85</v>
      </c>
      <c r="G65" s="17">
        <v>72</v>
      </c>
      <c r="H65" s="17">
        <v>25102.73</v>
      </c>
      <c r="I65" s="17">
        <v>86</v>
      </c>
      <c r="J65" s="17">
        <v>71</v>
      </c>
      <c r="K65" s="17">
        <v>25061.89</v>
      </c>
      <c r="L65" s="17">
        <v>89</v>
      </c>
      <c r="M65" s="17">
        <v>74</v>
      </c>
      <c r="N65" s="17">
        <v>72675.399999999994</v>
      </c>
      <c r="O65" s="17">
        <v>89</v>
      </c>
      <c r="P65" s="17">
        <v>74</v>
      </c>
      <c r="Q65" s="17">
        <v>72675.399999999994</v>
      </c>
    </row>
    <row r="66" spans="1:17" ht="25.5" x14ac:dyDescent="0.2">
      <c r="A66" s="15" t="s">
        <v>47</v>
      </c>
      <c r="B66" s="18" t="s">
        <v>203</v>
      </c>
      <c r="C66" s="17">
        <v>59</v>
      </c>
      <c r="D66" s="17">
        <v>44</v>
      </c>
      <c r="E66" s="17">
        <v>14566.73</v>
      </c>
      <c r="F66" s="17">
        <v>55</v>
      </c>
      <c r="G66" s="17">
        <v>42</v>
      </c>
      <c r="H66" s="17">
        <v>15816.9</v>
      </c>
      <c r="I66" s="17">
        <v>56</v>
      </c>
      <c r="J66" s="17">
        <v>42</v>
      </c>
      <c r="K66" s="17">
        <v>15881.04</v>
      </c>
      <c r="L66" s="17">
        <v>59</v>
      </c>
      <c r="M66" s="17">
        <v>44</v>
      </c>
      <c r="N66" s="17">
        <v>46264.67</v>
      </c>
      <c r="O66" s="17">
        <v>59</v>
      </c>
      <c r="P66" s="17">
        <v>44</v>
      </c>
      <c r="Q66" s="17">
        <v>46264.67</v>
      </c>
    </row>
    <row r="67" spans="1:17" ht="24" x14ac:dyDescent="0.2">
      <c r="A67" s="15" t="s">
        <v>48</v>
      </c>
      <c r="B67" s="19" t="s">
        <v>132</v>
      </c>
      <c r="C67" s="17">
        <v>3</v>
      </c>
      <c r="D67" s="17">
        <v>3</v>
      </c>
      <c r="E67" s="17">
        <v>764.4</v>
      </c>
      <c r="F67" s="17">
        <v>3</v>
      </c>
      <c r="G67" s="17">
        <v>3</v>
      </c>
      <c r="H67" s="17">
        <v>858</v>
      </c>
      <c r="I67" s="17">
        <v>2</v>
      </c>
      <c r="J67" s="17">
        <v>2</v>
      </c>
      <c r="K67" s="17">
        <v>572</v>
      </c>
      <c r="L67" s="17">
        <v>3</v>
      </c>
      <c r="M67" s="17">
        <v>3</v>
      </c>
      <c r="N67" s="17">
        <v>2194.4</v>
      </c>
      <c r="O67" s="17">
        <v>3</v>
      </c>
      <c r="P67" s="17">
        <v>3</v>
      </c>
      <c r="Q67" s="17">
        <v>2194.4</v>
      </c>
    </row>
    <row r="68" spans="1:17" x14ac:dyDescent="0.2">
      <c r="A68" s="23" t="s">
        <v>49</v>
      </c>
      <c r="B68" s="19" t="s">
        <v>133</v>
      </c>
      <c r="C68" s="17">
        <v>11</v>
      </c>
      <c r="D68" s="17">
        <v>8</v>
      </c>
      <c r="E68" s="17">
        <v>3234</v>
      </c>
      <c r="F68" s="17">
        <v>10</v>
      </c>
      <c r="G68" s="17">
        <v>7</v>
      </c>
      <c r="H68" s="17">
        <v>3278.71</v>
      </c>
      <c r="I68" s="17">
        <v>9</v>
      </c>
      <c r="J68" s="17">
        <v>6</v>
      </c>
      <c r="K68" s="17">
        <v>2970</v>
      </c>
      <c r="L68" s="17">
        <v>11</v>
      </c>
      <c r="M68" s="17">
        <v>8</v>
      </c>
      <c r="N68" s="17">
        <v>9482.7099999999991</v>
      </c>
      <c r="O68" s="17">
        <v>11</v>
      </c>
      <c r="P68" s="17">
        <v>8</v>
      </c>
      <c r="Q68" s="17">
        <v>9482.7099999999991</v>
      </c>
    </row>
    <row r="69" spans="1:17" ht="24" x14ac:dyDescent="0.2">
      <c r="A69" s="23" t="s">
        <v>66</v>
      </c>
      <c r="B69" s="19" t="s">
        <v>134</v>
      </c>
      <c r="C69" s="17">
        <v>18</v>
      </c>
      <c r="D69" s="17">
        <v>14</v>
      </c>
      <c r="E69" s="17">
        <v>5291.21</v>
      </c>
      <c r="F69" s="17">
        <v>18</v>
      </c>
      <c r="G69" s="17">
        <v>15</v>
      </c>
      <c r="H69" s="17">
        <v>5639.27</v>
      </c>
      <c r="I69" s="17">
        <v>17</v>
      </c>
      <c r="J69" s="17">
        <v>14</v>
      </c>
      <c r="K69" s="17">
        <v>5720</v>
      </c>
      <c r="L69" s="17">
        <v>19</v>
      </c>
      <c r="M69" s="17">
        <v>15</v>
      </c>
      <c r="N69" s="17">
        <v>16650.48</v>
      </c>
      <c r="O69" s="17">
        <v>19</v>
      </c>
      <c r="P69" s="17">
        <v>15</v>
      </c>
      <c r="Q69" s="17">
        <v>16650.48</v>
      </c>
    </row>
    <row r="70" spans="1:17" ht="24" x14ac:dyDescent="0.2">
      <c r="A70" s="23" t="s">
        <v>135</v>
      </c>
      <c r="B70" s="19" t="s">
        <v>136</v>
      </c>
      <c r="C70" s="17">
        <v>4</v>
      </c>
      <c r="D70" s="17">
        <v>4</v>
      </c>
      <c r="E70" s="17">
        <v>1114.75</v>
      </c>
      <c r="F70" s="17">
        <v>4</v>
      </c>
      <c r="G70" s="17">
        <v>4</v>
      </c>
      <c r="H70" s="17">
        <v>1251.25</v>
      </c>
      <c r="I70" s="17">
        <v>4</v>
      </c>
      <c r="J70" s="17">
        <v>4</v>
      </c>
      <c r="K70" s="17">
        <v>1251.25</v>
      </c>
      <c r="L70" s="17">
        <v>4</v>
      </c>
      <c r="M70" s="17">
        <v>4</v>
      </c>
      <c r="N70" s="17">
        <v>3617.25</v>
      </c>
      <c r="O70" s="17">
        <v>4</v>
      </c>
      <c r="P70" s="17">
        <v>4</v>
      </c>
      <c r="Q70" s="17">
        <v>3617.25</v>
      </c>
    </row>
    <row r="71" spans="1:17" x14ac:dyDescent="0.2">
      <c r="A71" s="15" t="s">
        <v>137</v>
      </c>
      <c r="B71" s="19" t="s">
        <v>138</v>
      </c>
      <c r="C71" s="17">
        <v>23</v>
      </c>
      <c r="D71" s="17">
        <v>19</v>
      </c>
      <c r="E71" s="17">
        <v>4111.2299999999996</v>
      </c>
      <c r="F71" s="17">
        <v>21</v>
      </c>
      <c r="G71" s="17">
        <v>17</v>
      </c>
      <c r="H71" s="17">
        <v>4789.67</v>
      </c>
      <c r="I71" s="17">
        <v>24</v>
      </c>
      <c r="J71" s="17">
        <v>20</v>
      </c>
      <c r="K71" s="17">
        <v>5367.79</v>
      </c>
      <c r="L71" s="17">
        <v>24</v>
      </c>
      <c r="M71" s="17">
        <v>20</v>
      </c>
      <c r="N71" s="17">
        <v>14268.69</v>
      </c>
      <c r="O71" s="17">
        <v>24</v>
      </c>
      <c r="P71" s="17">
        <v>20</v>
      </c>
      <c r="Q71" s="17">
        <v>14268.69</v>
      </c>
    </row>
    <row r="72" spans="1:17" x14ac:dyDescent="0.2">
      <c r="A72" s="15" t="s">
        <v>163</v>
      </c>
      <c r="B72" s="19" t="s">
        <v>164</v>
      </c>
      <c r="C72" s="17">
        <v>1</v>
      </c>
      <c r="D72" s="17">
        <v>1</v>
      </c>
      <c r="E72" s="17">
        <v>51.14</v>
      </c>
      <c r="F72" s="17">
        <v>0</v>
      </c>
      <c r="G72" s="17">
        <v>0</v>
      </c>
      <c r="H72" s="17">
        <v>0</v>
      </c>
      <c r="I72" s="17">
        <v>0</v>
      </c>
      <c r="J72" s="17">
        <v>0</v>
      </c>
      <c r="K72" s="17">
        <v>0</v>
      </c>
      <c r="L72" s="17">
        <v>1</v>
      </c>
      <c r="M72" s="17">
        <v>1</v>
      </c>
      <c r="N72" s="17">
        <v>51.14</v>
      </c>
      <c r="O72" s="17">
        <v>1</v>
      </c>
      <c r="P72" s="17">
        <v>1</v>
      </c>
      <c r="Q72" s="17">
        <v>51.14</v>
      </c>
    </row>
    <row r="73" spans="1:17" ht="25.5" x14ac:dyDescent="0.2">
      <c r="A73" s="15" t="s">
        <v>50</v>
      </c>
      <c r="B73" s="20" t="s">
        <v>204</v>
      </c>
      <c r="C73" s="17">
        <v>0</v>
      </c>
      <c r="D73" s="17">
        <v>0</v>
      </c>
      <c r="E73" s="17">
        <v>0</v>
      </c>
      <c r="F73" s="17">
        <v>0</v>
      </c>
      <c r="G73" s="17">
        <v>0</v>
      </c>
      <c r="H73" s="17">
        <v>0</v>
      </c>
      <c r="I73" s="17">
        <v>0</v>
      </c>
      <c r="J73" s="17">
        <v>0</v>
      </c>
      <c r="K73" s="17">
        <v>0</v>
      </c>
      <c r="L73" s="17">
        <v>0</v>
      </c>
      <c r="M73" s="17">
        <v>0</v>
      </c>
      <c r="N73" s="17">
        <v>0</v>
      </c>
      <c r="O73" s="17">
        <v>0</v>
      </c>
      <c r="P73" s="17">
        <v>0</v>
      </c>
      <c r="Q73" s="17">
        <v>0</v>
      </c>
    </row>
    <row r="74" spans="1:17" x14ac:dyDescent="0.2">
      <c r="A74" s="15" t="s">
        <v>165</v>
      </c>
      <c r="B74" s="19" t="s">
        <v>142</v>
      </c>
      <c r="C74" s="17">
        <v>0</v>
      </c>
      <c r="D74" s="17">
        <v>0</v>
      </c>
      <c r="E74" s="17">
        <v>0</v>
      </c>
      <c r="F74" s="17">
        <v>0</v>
      </c>
      <c r="G74" s="17">
        <v>0</v>
      </c>
      <c r="H74" s="17">
        <v>0</v>
      </c>
      <c r="I74" s="17">
        <v>0</v>
      </c>
      <c r="J74" s="17">
        <v>0</v>
      </c>
      <c r="K74" s="17">
        <v>0</v>
      </c>
      <c r="L74" s="17">
        <v>0</v>
      </c>
      <c r="M74" s="17">
        <v>0</v>
      </c>
      <c r="N74" s="17">
        <v>0</v>
      </c>
      <c r="O74" s="17">
        <v>0</v>
      </c>
      <c r="P74" s="17">
        <v>0</v>
      </c>
      <c r="Q74" s="17">
        <v>0</v>
      </c>
    </row>
    <row r="75" spans="1:17" x14ac:dyDescent="0.2">
      <c r="A75" s="23" t="s">
        <v>51</v>
      </c>
      <c r="B75" s="19" t="s">
        <v>133</v>
      </c>
      <c r="C75" s="17">
        <v>0</v>
      </c>
      <c r="D75" s="17">
        <v>0</v>
      </c>
      <c r="E75" s="17">
        <v>0</v>
      </c>
      <c r="F75" s="17">
        <v>0</v>
      </c>
      <c r="G75" s="17">
        <v>0</v>
      </c>
      <c r="H75" s="17">
        <v>0</v>
      </c>
      <c r="I75" s="17">
        <v>0</v>
      </c>
      <c r="J75" s="17">
        <v>0</v>
      </c>
      <c r="K75" s="17">
        <v>0</v>
      </c>
      <c r="L75" s="17">
        <v>0</v>
      </c>
      <c r="M75" s="17">
        <v>0</v>
      </c>
      <c r="N75" s="17">
        <v>0</v>
      </c>
      <c r="O75" s="17">
        <v>0</v>
      </c>
      <c r="P75" s="17">
        <v>0</v>
      </c>
      <c r="Q75" s="17">
        <v>0</v>
      </c>
    </row>
    <row r="76" spans="1:17" ht="24" x14ac:dyDescent="0.2">
      <c r="A76" s="23" t="s">
        <v>67</v>
      </c>
      <c r="B76" s="19" t="s">
        <v>134</v>
      </c>
      <c r="C76" s="17">
        <v>0</v>
      </c>
      <c r="D76" s="17">
        <v>0</v>
      </c>
      <c r="E76" s="17">
        <v>0</v>
      </c>
      <c r="F76" s="17">
        <v>0</v>
      </c>
      <c r="G76" s="17">
        <v>0</v>
      </c>
      <c r="H76" s="17">
        <v>0</v>
      </c>
      <c r="I76" s="17">
        <v>0</v>
      </c>
      <c r="J76" s="17">
        <v>0</v>
      </c>
      <c r="K76" s="17">
        <v>0</v>
      </c>
      <c r="L76" s="17">
        <v>0</v>
      </c>
      <c r="M76" s="17">
        <v>0</v>
      </c>
      <c r="N76" s="17">
        <v>0</v>
      </c>
      <c r="O76" s="17">
        <v>0</v>
      </c>
      <c r="P76" s="17">
        <v>0</v>
      </c>
      <c r="Q76" s="17">
        <v>0</v>
      </c>
    </row>
    <row r="77" spans="1:17" ht="24" x14ac:dyDescent="0.2">
      <c r="A77" s="23" t="s">
        <v>139</v>
      </c>
      <c r="B77" s="19" t="s">
        <v>136</v>
      </c>
      <c r="C77" s="17">
        <v>0</v>
      </c>
      <c r="D77" s="17">
        <v>0</v>
      </c>
      <c r="E77" s="17">
        <v>0</v>
      </c>
      <c r="F77" s="17">
        <v>0</v>
      </c>
      <c r="G77" s="17">
        <v>0</v>
      </c>
      <c r="H77" s="17">
        <v>0</v>
      </c>
      <c r="I77" s="17">
        <v>0</v>
      </c>
      <c r="J77" s="17">
        <v>0</v>
      </c>
      <c r="K77" s="17">
        <v>0</v>
      </c>
      <c r="L77" s="17">
        <v>0</v>
      </c>
      <c r="M77" s="17">
        <v>0</v>
      </c>
      <c r="N77" s="17">
        <v>0</v>
      </c>
      <c r="O77" s="17">
        <v>0</v>
      </c>
      <c r="P77" s="17">
        <v>0</v>
      </c>
      <c r="Q77" s="17">
        <v>0</v>
      </c>
    </row>
    <row r="78" spans="1:17" x14ac:dyDescent="0.2">
      <c r="A78" s="15" t="s">
        <v>140</v>
      </c>
      <c r="B78" s="19" t="s">
        <v>138</v>
      </c>
      <c r="C78" s="17">
        <v>0</v>
      </c>
      <c r="D78" s="17">
        <v>0</v>
      </c>
      <c r="E78" s="17">
        <v>0</v>
      </c>
      <c r="F78" s="17">
        <v>0</v>
      </c>
      <c r="G78" s="17">
        <v>0</v>
      </c>
      <c r="H78" s="17">
        <v>0</v>
      </c>
      <c r="I78" s="17">
        <v>0</v>
      </c>
      <c r="J78" s="17">
        <v>0</v>
      </c>
      <c r="K78" s="17">
        <v>0</v>
      </c>
      <c r="L78" s="17">
        <v>0</v>
      </c>
      <c r="M78" s="17">
        <v>0</v>
      </c>
      <c r="N78" s="17">
        <v>0</v>
      </c>
      <c r="O78" s="17">
        <v>0</v>
      </c>
      <c r="P78" s="17">
        <v>0</v>
      </c>
      <c r="Q78" s="17">
        <v>0</v>
      </c>
    </row>
    <row r="79" spans="1:17" x14ac:dyDescent="0.2">
      <c r="A79" s="15" t="s">
        <v>141</v>
      </c>
      <c r="B79" s="19" t="s">
        <v>164</v>
      </c>
      <c r="C79" s="17">
        <v>0</v>
      </c>
      <c r="D79" s="17">
        <v>0</v>
      </c>
      <c r="E79" s="17">
        <v>0</v>
      </c>
      <c r="F79" s="17">
        <v>0</v>
      </c>
      <c r="G79" s="17">
        <v>0</v>
      </c>
      <c r="H79" s="17">
        <v>0</v>
      </c>
      <c r="I79" s="17">
        <v>0</v>
      </c>
      <c r="J79" s="17">
        <v>0</v>
      </c>
      <c r="K79" s="17">
        <v>0</v>
      </c>
      <c r="L79" s="17">
        <v>0</v>
      </c>
      <c r="M79" s="17">
        <v>0</v>
      </c>
      <c r="N79" s="17">
        <v>0</v>
      </c>
      <c r="O79" s="17">
        <v>0</v>
      </c>
      <c r="P79" s="17">
        <v>0</v>
      </c>
      <c r="Q79" s="17">
        <v>0</v>
      </c>
    </row>
    <row r="80" spans="1:17" ht="25.5" x14ac:dyDescent="0.2">
      <c r="A80" s="15" t="s">
        <v>52</v>
      </c>
      <c r="B80" s="20" t="s">
        <v>205</v>
      </c>
      <c r="C80" s="17">
        <v>3</v>
      </c>
      <c r="D80" s="17">
        <v>3</v>
      </c>
      <c r="E80" s="17">
        <v>955.5</v>
      </c>
      <c r="F80" s="17">
        <v>3</v>
      </c>
      <c r="G80" s="17">
        <v>3</v>
      </c>
      <c r="H80" s="17">
        <v>1072.5</v>
      </c>
      <c r="I80" s="17">
        <v>3</v>
      </c>
      <c r="J80" s="17">
        <v>3</v>
      </c>
      <c r="K80" s="17">
        <v>1072.5</v>
      </c>
      <c r="L80" s="17">
        <v>3</v>
      </c>
      <c r="M80" s="17">
        <v>3</v>
      </c>
      <c r="N80" s="17">
        <v>3100.5</v>
      </c>
      <c r="O80" s="17">
        <v>3</v>
      </c>
      <c r="P80" s="17">
        <v>3</v>
      </c>
      <c r="Q80" s="17">
        <v>3100.5</v>
      </c>
    </row>
    <row r="81" spans="1:17" x14ac:dyDescent="0.2">
      <c r="A81" s="15" t="s">
        <v>53</v>
      </c>
      <c r="B81" s="19" t="s">
        <v>142</v>
      </c>
      <c r="C81" s="17">
        <v>0</v>
      </c>
      <c r="D81" s="17">
        <v>0</v>
      </c>
      <c r="E81" s="17">
        <v>0</v>
      </c>
      <c r="F81" s="17">
        <v>0</v>
      </c>
      <c r="G81" s="17">
        <v>0</v>
      </c>
      <c r="H81" s="17">
        <v>0</v>
      </c>
      <c r="I81" s="17">
        <v>0</v>
      </c>
      <c r="J81" s="17">
        <v>0</v>
      </c>
      <c r="K81" s="17">
        <v>0</v>
      </c>
      <c r="L81" s="17">
        <v>0</v>
      </c>
      <c r="M81" s="17">
        <v>0</v>
      </c>
      <c r="N81" s="17">
        <v>0</v>
      </c>
      <c r="O81" s="17">
        <v>0</v>
      </c>
      <c r="P81" s="17">
        <v>0</v>
      </c>
      <c r="Q81" s="17">
        <v>0</v>
      </c>
    </row>
    <row r="82" spans="1:17" x14ac:dyDescent="0.2">
      <c r="A82" s="23" t="s">
        <v>54</v>
      </c>
      <c r="B82" s="19" t="s">
        <v>133</v>
      </c>
      <c r="C82" s="17">
        <v>0</v>
      </c>
      <c r="D82" s="17">
        <v>0</v>
      </c>
      <c r="E82" s="17">
        <v>0</v>
      </c>
      <c r="F82" s="17">
        <v>0</v>
      </c>
      <c r="G82" s="17">
        <v>0</v>
      </c>
      <c r="H82" s="17">
        <v>0</v>
      </c>
      <c r="I82" s="17">
        <v>0</v>
      </c>
      <c r="J82" s="17">
        <v>0</v>
      </c>
      <c r="K82" s="17">
        <v>0</v>
      </c>
      <c r="L82" s="17">
        <v>0</v>
      </c>
      <c r="M82" s="17">
        <v>0</v>
      </c>
      <c r="N82" s="17">
        <v>0</v>
      </c>
      <c r="O82" s="17">
        <v>0</v>
      </c>
      <c r="P82" s="17">
        <v>0</v>
      </c>
      <c r="Q82" s="17">
        <v>0</v>
      </c>
    </row>
    <row r="83" spans="1:17" ht="24" x14ac:dyDescent="0.2">
      <c r="A83" s="23" t="s">
        <v>68</v>
      </c>
      <c r="B83" s="19" t="s">
        <v>134</v>
      </c>
      <c r="C83" s="17">
        <v>2</v>
      </c>
      <c r="D83" s="17">
        <v>2</v>
      </c>
      <c r="E83" s="17">
        <v>637</v>
      </c>
      <c r="F83" s="17">
        <v>2</v>
      </c>
      <c r="G83" s="17">
        <v>2</v>
      </c>
      <c r="H83" s="17">
        <v>715</v>
      </c>
      <c r="I83" s="17">
        <v>2</v>
      </c>
      <c r="J83" s="17">
        <v>2</v>
      </c>
      <c r="K83" s="17">
        <v>715</v>
      </c>
      <c r="L83" s="17">
        <v>2</v>
      </c>
      <c r="M83" s="17">
        <v>2</v>
      </c>
      <c r="N83" s="17">
        <v>2067</v>
      </c>
      <c r="O83" s="17">
        <v>2</v>
      </c>
      <c r="P83" s="17">
        <v>2</v>
      </c>
      <c r="Q83" s="17">
        <v>2067</v>
      </c>
    </row>
    <row r="84" spans="1:17" ht="24" x14ac:dyDescent="0.2">
      <c r="A84" s="23" t="s">
        <v>143</v>
      </c>
      <c r="B84" s="19" t="s">
        <v>136</v>
      </c>
      <c r="C84" s="17">
        <v>1</v>
      </c>
      <c r="D84" s="17">
        <v>1</v>
      </c>
      <c r="E84" s="17">
        <v>318.5</v>
      </c>
      <c r="F84" s="17">
        <v>1</v>
      </c>
      <c r="G84" s="17">
        <v>1</v>
      </c>
      <c r="H84" s="17">
        <v>357.5</v>
      </c>
      <c r="I84" s="17">
        <v>1</v>
      </c>
      <c r="J84" s="17">
        <v>1</v>
      </c>
      <c r="K84" s="17">
        <v>357.5</v>
      </c>
      <c r="L84" s="17">
        <v>1</v>
      </c>
      <c r="M84" s="17">
        <v>1</v>
      </c>
      <c r="N84" s="17">
        <v>1033.5</v>
      </c>
      <c r="O84" s="17">
        <v>1</v>
      </c>
      <c r="P84" s="17">
        <v>1</v>
      </c>
      <c r="Q84" s="17">
        <v>1033.5</v>
      </c>
    </row>
    <row r="85" spans="1:17" x14ac:dyDescent="0.2">
      <c r="A85" s="15" t="s">
        <v>144</v>
      </c>
      <c r="B85" s="19" t="s">
        <v>138</v>
      </c>
      <c r="C85" s="17">
        <v>0</v>
      </c>
      <c r="D85" s="17">
        <v>0</v>
      </c>
      <c r="E85" s="17">
        <v>0</v>
      </c>
      <c r="F85" s="17">
        <v>0</v>
      </c>
      <c r="G85" s="17">
        <v>0</v>
      </c>
      <c r="H85" s="17">
        <v>0</v>
      </c>
      <c r="I85" s="17">
        <v>0</v>
      </c>
      <c r="J85" s="17">
        <v>0</v>
      </c>
      <c r="K85" s="17">
        <v>0</v>
      </c>
      <c r="L85" s="17">
        <v>0</v>
      </c>
      <c r="M85" s="17">
        <v>0</v>
      </c>
      <c r="N85" s="17">
        <v>0</v>
      </c>
      <c r="O85" s="17">
        <v>0</v>
      </c>
      <c r="P85" s="17">
        <v>0</v>
      </c>
      <c r="Q85" s="17">
        <v>0</v>
      </c>
    </row>
    <row r="86" spans="1:17" x14ac:dyDescent="0.2">
      <c r="A86" s="15" t="s">
        <v>145</v>
      </c>
      <c r="B86" s="19" t="s">
        <v>164</v>
      </c>
      <c r="C86" s="17">
        <v>0</v>
      </c>
      <c r="D86" s="17">
        <v>0</v>
      </c>
      <c r="E86" s="17">
        <v>0</v>
      </c>
      <c r="F86" s="17">
        <v>0</v>
      </c>
      <c r="G86" s="17">
        <v>0</v>
      </c>
      <c r="H86" s="17">
        <v>0</v>
      </c>
      <c r="I86" s="17">
        <v>0</v>
      </c>
      <c r="J86" s="17">
        <v>0</v>
      </c>
      <c r="K86" s="17">
        <v>0</v>
      </c>
      <c r="L86" s="17">
        <v>0</v>
      </c>
      <c r="M86" s="17">
        <v>0</v>
      </c>
      <c r="N86" s="17">
        <v>0</v>
      </c>
      <c r="O86" s="17">
        <v>0</v>
      </c>
      <c r="P86" s="17">
        <v>0</v>
      </c>
      <c r="Q86" s="17">
        <v>0</v>
      </c>
    </row>
    <row r="87" spans="1:17" ht="25.5" x14ac:dyDescent="0.2">
      <c r="A87" s="15" t="s">
        <v>55</v>
      </c>
      <c r="B87" s="20" t="s">
        <v>206</v>
      </c>
      <c r="C87" s="17">
        <v>9</v>
      </c>
      <c r="D87" s="17">
        <v>8</v>
      </c>
      <c r="E87" s="17">
        <v>2125.0300000000002</v>
      </c>
      <c r="F87" s="17">
        <v>9</v>
      </c>
      <c r="G87" s="17">
        <v>8</v>
      </c>
      <c r="H87" s="17">
        <v>2563.52</v>
      </c>
      <c r="I87" s="17">
        <v>9</v>
      </c>
      <c r="J87" s="17">
        <v>8</v>
      </c>
      <c r="K87" s="17">
        <v>2563.52</v>
      </c>
      <c r="L87" s="17">
        <v>9</v>
      </c>
      <c r="M87" s="17">
        <v>8</v>
      </c>
      <c r="N87" s="17">
        <v>7252.07</v>
      </c>
      <c r="O87" s="17">
        <v>9</v>
      </c>
      <c r="P87" s="17">
        <v>8</v>
      </c>
      <c r="Q87" s="17">
        <v>7252.07</v>
      </c>
    </row>
    <row r="88" spans="1:17" x14ac:dyDescent="0.2">
      <c r="A88" s="15" t="s">
        <v>56</v>
      </c>
      <c r="B88" s="19" t="s">
        <v>142</v>
      </c>
      <c r="C88" s="17">
        <v>2</v>
      </c>
      <c r="D88" s="17">
        <v>1</v>
      </c>
      <c r="E88" s="17">
        <v>509.6</v>
      </c>
      <c r="F88" s="17">
        <v>2</v>
      </c>
      <c r="G88" s="17">
        <v>1</v>
      </c>
      <c r="H88" s="17">
        <v>572</v>
      </c>
      <c r="I88" s="17">
        <v>2</v>
      </c>
      <c r="J88" s="17">
        <v>1</v>
      </c>
      <c r="K88" s="17">
        <v>572</v>
      </c>
      <c r="L88" s="17">
        <v>2</v>
      </c>
      <c r="M88" s="17">
        <v>1</v>
      </c>
      <c r="N88" s="17">
        <v>1653.6</v>
      </c>
      <c r="O88" s="17">
        <v>2</v>
      </c>
      <c r="P88" s="17">
        <v>1</v>
      </c>
      <c r="Q88" s="17">
        <v>1653.6</v>
      </c>
    </row>
    <row r="89" spans="1:17" x14ac:dyDescent="0.2">
      <c r="A89" s="23" t="s">
        <v>57</v>
      </c>
      <c r="B89" s="19" t="s">
        <v>133</v>
      </c>
      <c r="C89" s="17">
        <v>0</v>
      </c>
      <c r="D89" s="17">
        <v>0</v>
      </c>
      <c r="E89" s="17">
        <v>0</v>
      </c>
      <c r="F89" s="17">
        <v>0</v>
      </c>
      <c r="G89" s="17">
        <v>0</v>
      </c>
      <c r="H89" s="17">
        <v>0</v>
      </c>
      <c r="I89" s="17">
        <v>0</v>
      </c>
      <c r="J89" s="17">
        <v>0</v>
      </c>
      <c r="K89" s="17">
        <v>0</v>
      </c>
      <c r="L89" s="17">
        <v>0</v>
      </c>
      <c r="M89" s="17">
        <v>0</v>
      </c>
      <c r="N89" s="17">
        <v>0</v>
      </c>
      <c r="O89" s="17">
        <v>0</v>
      </c>
      <c r="P89" s="17">
        <v>0</v>
      </c>
      <c r="Q89" s="17">
        <v>0</v>
      </c>
    </row>
    <row r="90" spans="1:17" ht="24" x14ac:dyDescent="0.2">
      <c r="A90" s="23" t="s">
        <v>69</v>
      </c>
      <c r="B90" s="19" t="s">
        <v>134</v>
      </c>
      <c r="C90" s="17">
        <v>1</v>
      </c>
      <c r="D90" s="17">
        <v>1</v>
      </c>
      <c r="E90" s="17">
        <v>184.94</v>
      </c>
      <c r="F90" s="17">
        <v>1</v>
      </c>
      <c r="G90" s="17">
        <v>1</v>
      </c>
      <c r="H90" s="17">
        <v>357.5</v>
      </c>
      <c r="I90" s="17">
        <v>1</v>
      </c>
      <c r="J90" s="17">
        <v>1</v>
      </c>
      <c r="K90" s="17">
        <v>357.5</v>
      </c>
      <c r="L90" s="17">
        <v>1</v>
      </c>
      <c r="M90" s="17">
        <v>1</v>
      </c>
      <c r="N90" s="17">
        <v>899.94</v>
      </c>
      <c r="O90" s="17">
        <v>1</v>
      </c>
      <c r="P90" s="17">
        <v>1</v>
      </c>
      <c r="Q90" s="17">
        <v>899.94</v>
      </c>
    </row>
    <row r="91" spans="1:17" ht="24" x14ac:dyDescent="0.2">
      <c r="A91" s="23" t="s">
        <v>146</v>
      </c>
      <c r="B91" s="19" t="s">
        <v>136</v>
      </c>
      <c r="C91" s="17">
        <v>0</v>
      </c>
      <c r="D91" s="17">
        <v>0</v>
      </c>
      <c r="E91" s="17">
        <v>0</v>
      </c>
      <c r="F91" s="17">
        <v>0</v>
      </c>
      <c r="G91" s="17">
        <v>0</v>
      </c>
      <c r="H91" s="17">
        <v>0</v>
      </c>
      <c r="I91" s="17">
        <v>0</v>
      </c>
      <c r="J91" s="17">
        <v>0</v>
      </c>
      <c r="K91" s="17">
        <v>0</v>
      </c>
      <c r="L91" s="17">
        <v>0</v>
      </c>
      <c r="M91" s="17">
        <v>0</v>
      </c>
      <c r="N91" s="17">
        <v>0</v>
      </c>
      <c r="O91" s="17">
        <v>0</v>
      </c>
      <c r="P91" s="17">
        <v>0</v>
      </c>
      <c r="Q91" s="17">
        <v>0</v>
      </c>
    </row>
    <row r="92" spans="1:17" x14ac:dyDescent="0.2">
      <c r="A92" s="15" t="s">
        <v>147</v>
      </c>
      <c r="B92" s="19" t="s">
        <v>138</v>
      </c>
      <c r="C92" s="17">
        <v>6</v>
      </c>
      <c r="D92" s="17">
        <v>6</v>
      </c>
      <c r="E92" s="17">
        <v>1430.49</v>
      </c>
      <c r="F92" s="17">
        <v>6</v>
      </c>
      <c r="G92" s="17">
        <v>6</v>
      </c>
      <c r="H92" s="17">
        <v>1634.02</v>
      </c>
      <c r="I92" s="17">
        <v>6</v>
      </c>
      <c r="J92" s="17">
        <v>6</v>
      </c>
      <c r="K92" s="17">
        <v>1634.02</v>
      </c>
      <c r="L92" s="17">
        <v>6</v>
      </c>
      <c r="M92" s="17">
        <v>6</v>
      </c>
      <c r="N92" s="17">
        <v>4698.53</v>
      </c>
      <c r="O92" s="17">
        <v>6</v>
      </c>
      <c r="P92" s="17">
        <v>6</v>
      </c>
      <c r="Q92" s="17">
        <v>4698.53</v>
      </c>
    </row>
    <row r="93" spans="1:17" x14ac:dyDescent="0.2">
      <c r="A93" s="15" t="s">
        <v>148</v>
      </c>
      <c r="B93" s="19" t="s">
        <v>164</v>
      </c>
      <c r="C93" s="17">
        <v>0</v>
      </c>
      <c r="D93" s="17">
        <v>0</v>
      </c>
      <c r="E93" s="17">
        <v>0</v>
      </c>
      <c r="F93" s="17">
        <v>0</v>
      </c>
      <c r="G93" s="17">
        <v>0</v>
      </c>
      <c r="H93" s="17">
        <v>0</v>
      </c>
      <c r="I93" s="17">
        <v>0</v>
      </c>
      <c r="J93" s="17">
        <v>0</v>
      </c>
      <c r="K93" s="17">
        <v>0</v>
      </c>
      <c r="L93" s="17">
        <v>0</v>
      </c>
      <c r="M93" s="17">
        <v>0</v>
      </c>
      <c r="N93" s="17">
        <v>0</v>
      </c>
      <c r="O93" s="17">
        <v>0</v>
      </c>
      <c r="P93" s="17">
        <v>0</v>
      </c>
      <c r="Q93" s="17">
        <v>0</v>
      </c>
    </row>
    <row r="94" spans="1:17" ht="25.5" x14ac:dyDescent="0.2">
      <c r="A94" s="15" t="s">
        <v>118</v>
      </c>
      <c r="B94" s="18" t="s">
        <v>207</v>
      </c>
      <c r="C94" s="17">
        <v>18</v>
      </c>
      <c r="D94" s="17">
        <v>18</v>
      </c>
      <c r="E94" s="17">
        <v>4863.5200000000004</v>
      </c>
      <c r="F94" s="17">
        <v>19</v>
      </c>
      <c r="G94" s="17">
        <v>19</v>
      </c>
      <c r="H94" s="17">
        <v>5649.81</v>
      </c>
      <c r="I94" s="17">
        <v>18</v>
      </c>
      <c r="J94" s="17">
        <v>18</v>
      </c>
      <c r="K94" s="17">
        <v>5544.83</v>
      </c>
      <c r="L94" s="17">
        <v>19</v>
      </c>
      <c r="M94" s="17">
        <v>19</v>
      </c>
      <c r="N94" s="17">
        <v>16058.16</v>
      </c>
      <c r="O94" s="17">
        <v>19</v>
      </c>
      <c r="P94" s="17">
        <v>19</v>
      </c>
      <c r="Q94" s="17">
        <v>16058.16</v>
      </c>
    </row>
    <row r="95" spans="1:17" x14ac:dyDescent="0.2">
      <c r="A95" s="15" t="s">
        <v>119</v>
      </c>
      <c r="B95" s="19" t="s">
        <v>149</v>
      </c>
      <c r="C95" s="17">
        <v>13</v>
      </c>
      <c r="D95" s="17">
        <v>13</v>
      </c>
      <c r="E95" s="17">
        <v>3981.25</v>
      </c>
      <c r="F95" s="17">
        <v>14</v>
      </c>
      <c r="G95" s="17">
        <v>14</v>
      </c>
      <c r="H95" s="17">
        <v>4572.54</v>
      </c>
      <c r="I95" s="17">
        <v>14</v>
      </c>
      <c r="J95" s="17">
        <v>14</v>
      </c>
      <c r="K95" s="17">
        <v>4826.25</v>
      </c>
      <c r="L95" s="17">
        <v>14</v>
      </c>
      <c r="M95" s="17">
        <v>14</v>
      </c>
      <c r="N95" s="17">
        <v>13380.04</v>
      </c>
      <c r="O95" s="17">
        <v>14</v>
      </c>
      <c r="P95" s="17">
        <v>14</v>
      </c>
      <c r="Q95" s="17">
        <v>13380.04</v>
      </c>
    </row>
    <row r="96" spans="1:17" x14ac:dyDescent="0.2">
      <c r="A96" s="15" t="s">
        <v>120</v>
      </c>
      <c r="B96" s="19" t="s">
        <v>138</v>
      </c>
      <c r="C96" s="17">
        <v>5</v>
      </c>
      <c r="D96" s="17">
        <v>5</v>
      </c>
      <c r="E96" s="17">
        <v>882.27</v>
      </c>
      <c r="F96" s="17">
        <v>5</v>
      </c>
      <c r="G96" s="17">
        <v>5</v>
      </c>
      <c r="H96" s="17">
        <v>1077.27</v>
      </c>
      <c r="I96" s="17">
        <v>4</v>
      </c>
      <c r="J96" s="17">
        <v>4</v>
      </c>
      <c r="K96" s="17">
        <v>718.58</v>
      </c>
      <c r="L96" s="17">
        <v>5</v>
      </c>
      <c r="M96" s="17">
        <v>5</v>
      </c>
      <c r="N96" s="17">
        <v>2678.12</v>
      </c>
      <c r="O96" s="17">
        <v>5</v>
      </c>
      <c r="P96" s="17">
        <v>5</v>
      </c>
      <c r="Q96" s="17">
        <v>2678.12</v>
      </c>
    </row>
    <row r="97" spans="1:17" x14ac:dyDescent="0.2">
      <c r="A97" s="15" t="s">
        <v>121</v>
      </c>
      <c r="B97" s="19" t="s">
        <v>164</v>
      </c>
      <c r="C97" s="17">
        <v>0</v>
      </c>
      <c r="D97" s="17">
        <v>0</v>
      </c>
      <c r="E97" s="17">
        <v>0</v>
      </c>
      <c r="F97" s="17">
        <v>0</v>
      </c>
      <c r="G97" s="17">
        <v>0</v>
      </c>
      <c r="H97" s="17">
        <v>0</v>
      </c>
      <c r="I97" s="17">
        <v>0</v>
      </c>
      <c r="J97" s="17">
        <v>0</v>
      </c>
      <c r="K97" s="17">
        <v>0</v>
      </c>
      <c r="L97" s="17">
        <v>0</v>
      </c>
      <c r="M97" s="17">
        <v>0</v>
      </c>
      <c r="N97" s="17">
        <v>0</v>
      </c>
      <c r="O97" s="17">
        <v>0</v>
      </c>
      <c r="P97" s="17">
        <v>0</v>
      </c>
      <c r="Q97" s="17">
        <v>0</v>
      </c>
    </row>
    <row r="98" spans="1:17" ht="13.5" x14ac:dyDescent="0.2">
      <c r="A98" s="15" t="s">
        <v>58</v>
      </c>
      <c r="B98" s="24" t="s">
        <v>208</v>
      </c>
      <c r="C98" s="17">
        <v>71</v>
      </c>
      <c r="D98" s="17">
        <v>50</v>
      </c>
      <c r="E98" s="17">
        <v>13840.13</v>
      </c>
      <c r="F98" s="17">
        <v>70</v>
      </c>
      <c r="G98" s="17">
        <v>50</v>
      </c>
      <c r="H98" s="17">
        <v>17752</v>
      </c>
      <c r="I98" s="17">
        <v>70</v>
      </c>
      <c r="J98" s="17">
        <v>50</v>
      </c>
      <c r="K98" s="17">
        <v>15400</v>
      </c>
      <c r="L98" s="17">
        <v>72</v>
      </c>
      <c r="M98" s="17">
        <v>51</v>
      </c>
      <c r="N98" s="17">
        <v>46992.13</v>
      </c>
      <c r="O98" s="17">
        <v>72</v>
      </c>
      <c r="P98" s="17">
        <v>51</v>
      </c>
      <c r="Q98" s="17">
        <v>46992.13</v>
      </c>
    </row>
    <row r="99" spans="1:17" x14ac:dyDescent="0.2">
      <c r="A99" s="25" t="s">
        <v>92</v>
      </c>
      <c r="B99" s="26" t="s">
        <v>81</v>
      </c>
      <c r="C99" s="17">
        <v>0</v>
      </c>
      <c r="D99" s="17">
        <v>0</v>
      </c>
      <c r="E99" s="17">
        <v>0</v>
      </c>
      <c r="F99" s="17">
        <v>0</v>
      </c>
      <c r="G99" s="17">
        <v>0</v>
      </c>
      <c r="H99" s="17">
        <v>0</v>
      </c>
      <c r="I99" s="17">
        <v>0</v>
      </c>
      <c r="J99" s="17">
        <v>0</v>
      </c>
      <c r="K99" s="17">
        <v>0</v>
      </c>
      <c r="L99" s="17">
        <v>0</v>
      </c>
      <c r="M99" s="17">
        <v>0</v>
      </c>
      <c r="N99" s="17">
        <v>0</v>
      </c>
      <c r="O99" s="17">
        <v>0</v>
      </c>
      <c r="P99" s="17">
        <v>0</v>
      </c>
      <c r="Q99" s="17">
        <v>0</v>
      </c>
    </row>
    <row r="100" spans="1:17" x14ac:dyDescent="0.2">
      <c r="A100" s="25" t="s">
        <v>93</v>
      </c>
      <c r="B100" s="26" t="s">
        <v>82</v>
      </c>
      <c r="C100" s="17">
        <v>64</v>
      </c>
      <c r="D100" s="17">
        <v>45</v>
      </c>
      <c r="E100" s="17">
        <v>12468.13</v>
      </c>
      <c r="F100" s="17">
        <v>63</v>
      </c>
      <c r="G100" s="17">
        <v>45</v>
      </c>
      <c r="H100" s="17">
        <v>16212</v>
      </c>
      <c r="I100" s="17">
        <v>63</v>
      </c>
      <c r="J100" s="17">
        <v>45</v>
      </c>
      <c r="K100" s="17">
        <v>13860</v>
      </c>
      <c r="L100" s="17">
        <v>65</v>
      </c>
      <c r="M100" s="17">
        <v>46</v>
      </c>
      <c r="N100" s="17">
        <v>42540.13</v>
      </c>
      <c r="O100" s="17">
        <v>65</v>
      </c>
      <c r="P100" s="17">
        <v>46</v>
      </c>
      <c r="Q100" s="17">
        <v>42540.13</v>
      </c>
    </row>
    <row r="101" spans="1:17" x14ac:dyDescent="0.2">
      <c r="A101" s="21" t="s">
        <v>122</v>
      </c>
      <c r="B101" s="26" t="s">
        <v>94</v>
      </c>
      <c r="C101" s="17">
        <v>2</v>
      </c>
      <c r="D101" s="17">
        <v>1</v>
      </c>
      <c r="E101" s="17">
        <v>392</v>
      </c>
      <c r="F101" s="17">
        <v>2</v>
      </c>
      <c r="G101" s="17">
        <v>1</v>
      </c>
      <c r="H101" s="17">
        <v>440</v>
      </c>
      <c r="I101" s="17">
        <v>2</v>
      </c>
      <c r="J101" s="17">
        <v>1</v>
      </c>
      <c r="K101" s="17">
        <v>440</v>
      </c>
      <c r="L101" s="17">
        <v>2</v>
      </c>
      <c r="M101" s="17">
        <v>1</v>
      </c>
      <c r="N101" s="17">
        <v>1272</v>
      </c>
      <c r="O101" s="17">
        <v>2</v>
      </c>
      <c r="P101" s="17">
        <v>1</v>
      </c>
      <c r="Q101" s="17">
        <v>1272</v>
      </c>
    </row>
    <row r="102" spans="1:17" x14ac:dyDescent="0.2">
      <c r="A102" s="21" t="s">
        <v>150</v>
      </c>
      <c r="B102" s="27" t="s">
        <v>151</v>
      </c>
      <c r="C102" s="17">
        <v>5</v>
      </c>
      <c r="D102" s="17">
        <v>5</v>
      </c>
      <c r="E102" s="17">
        <v>980</v>
      </c>
      <c r="F102" s="17">
        <v>5</v>
      </c>
      <c r="G102" s="17">
        <v>5</v>
      </c>
      <c r="H102" s="17">
        <v>1100</v>
      </c>
      <c r="I102" s="17">
        <v>5</v>
      </c>
      <c r="J102" s="17">
        <v>5</v>
      </c>
      <c r="K102" s="17">
        <v>1100</v>
      </c>
      <c r="L102" s="17">
        <v>5</v>
      </c>
      <c r="M102" s="17">
        <v>5</v>
      </c>
      <c r="N102" s="17">
        <v>3180</v>
      </c>
      <c r="O102" s="17">
        <v>5</v>
      </c>
      <c r="P102" s="17">
        <v>5</v>
      </c>
      <c r="Q102" s="17">
        <v>3180</v>
      </c>
    </row>
    <row r="103" spans="1:17" ht="13.5" x14ac:dyDescent="0.2">
      <c r="A103" s="28" t="s">
        <v>59</v>
      </c>
      <c r="B103" s="18" t="s">
        <v>209</v>
      </c>
      <c r="C103" s="17">
        <v>3</v>
      </c>
      <c r="D103" s="17">
        <v>3</v>
      </c>
      <c r="E103" s="17">
        <v>1356.6</v>
      </c>
      <c r="F103" s="17">
        <v>4</v>
      </c>
      <c r="G103" s="17">
        <v>4</v>
      </c>
      <c r="H103" s="17">
        <v>6358.87</v>
      </c>
      <c r="I103" s="17">
        <v>5</v>
      </c>
      <c r="J103" s="17">
        <v>5</v>
      </c>
      <c r="K103" s="17">
        <v>2418.09</v>
      </c>
      <c r="L103" s="17">
        <v>11</v>
      </c>
      <c r="M103" s="17">
        <v>11</v>
      </c>
      <c r="N103" s="17">
        <v>10133.56</v>
      </c>
      <c r="O103" s="17">
        <v>11</v>
      </c>
      <c r="P103" s="17">
        <v>11</v>
      </c>
      <c r="Q103" s="17">
        <v>10133.56</v>
      </c>
    </row>
    <row r="104" spans="1:17" x14ac:dyDescent="0.2">
      <c r="A104" s="15" t="s">
        <v>70</v>
      </c>
      <c r="B104" s="19" t="s">
        <v>12</v>
      </c>
      <c r="C104" s="17">
        <v>0</v>
      </c>
      <c r="D104" s="17">
        <v>0</v>
      </c>
      <c r="E104" s="17">
        <v>0</v>
      </c>
      <c r="F104" s="17">
        <v>0</v>
      </c>
      <c r="G104" s="17">
        <v>0</v>
      </c>
      <c r="H104" s="17">
        <v>0</v>
      </c>
      <c r="I104" s="17">
        <v>0</v>
      </c>
      <c r="J104" s="17">
        <v>0</v>
      </c>
      <c r="K104" s="17">
        <v>0</v>
      </c>
      <c r="L104" s="17">
        <v>0</v>
      </c>
      <c r="M104" s="17">
        <v>0</v>
      </c>
      <c r="N104" s="17">
        <v>0</v>
      </c>
      <c r="O104" s="17">
        <v>0</v>
      </c>
      <c r="P104" s="17">
        <v>0</v>
      </c>
      <c r="Q104" s="17">
        <v>0</v>
      </c>
    </row>
    <row r="105" spans="1:17" x14ac:dyDescent="0.2">
      <c r="A105" s="15" t="s">
        <v>71</v>
      </c>
      <c r="B105" s="19" t="s">
        <v>62</v>
      </c>
      <c r="C105" s="17">
        <v>3</v>
      </c>
      <c r="D105" s="17">
        <v>3</v>
      </c>
      <c r="E105" s="17">
        <v>1356.6</v>
      </c>
      <c r="F105" s="17">
        <v>4</v>
      </c>
      <c r="G105" s="17">
        <v>4</v>
      </c>
      <c r="H105" s="17">
        <v>6358.87</v>
      </c>
      <c r="I105" s="17">
        <v>5</v>
      </c>
      <c r="J105" s="17">
        <v>5</v>
      </c>
      <c r="K105" s="17">
        <v>2418.09</v>
      </c>
      <c r="L105" s="17">
        <v>11</v>
      </c>
      <c r="M105" s="17">
        <v>11</v>
      </c>
      <c r="N105" s="17">
        <v>10133.56</v>
      </c>
      <c r="O105" s="17">
        <v>11</v>
      </c>
      <c r="P105" s="17">
        <v>11</v>
      </c>
      <c r="Q105" s="17">
        <v>10133.56</v>
      </c>
    </row>
    <row r="106" spans="1:17" ht="13.5" x14ac:dyDescent="0.2">
      <c r="A106" s="15" t="s">
        <v>95</v>
      </c>
      <c r="B106" s="20" t="s">
        <v>210</v>
      </c>
      <c r="C106" s="17">
        <v>0</v>
      </c>
      <c r="D106" s="17">
        <v>0</v>
      </c>
      <c r="E106" s="17">
        <v>0</v>
      </c>
      <c r="F106" s="17">
        <v>0</v>
      </c>
      <c r="G106" s="17">
        <v>0</v>
      </c>
      <c r="H106" s="17">
        <v>0</v>
      </c>
      <c r="I106" s="17">
        <v>0</v>
      </c>
      <c r="J106" s="17">
        <v>0</v>
      </c>
      <c r="K106" s="17">
        <v>0</v>
      </c>
      <c r="L106" s="17">
        <v>0</v>
      </c>
      <c r="M106" s="17">
        <v>0</v>
      </c>
      <c r="N106" s="17">
        <v>0</v>
      </c>
      <c r="O106" s="17">
        <v>0</v>
      </c>
      <c r="P106" s="17">
        <v>0</v>
      </c>
      <c r="Q106" s="17">
        <v>0</v>
      </c>
    </row>
    <row r="107" spans="1:17" x14ac:dyDescent="0.2">
      <c r="A107" s="15" t="s">
        <v>96</v>
      </c>
      <c r="B107" s="19" t="s">
        <v>12</v>
      </c>
      <c r="C107" s="17">
        <v>0</v>
      </c>
      <c r="D107" s="17">
        <v>0</v>
      </c>
      <c r="E107" s="17">
        <v>0</v>
      </c>
      <c r="F107" s="17">
        <v>0</v>
      </c>
      <c r="G107" s="17">
        <v>0</v>
      </c>
      <c r="H107" s="17">
        <v>0</v>
      </c>
      <c r="I107" s="17">
        <v>0</v>
      </c>
      <c r="J107" s="17">
        <v>0</v>
      </c>
      <c r="K107" s="17">
        <v>0</v>
      </c>
      <c r="L107" s="17">
        <v>0</v>
      </c>
      <c r="M107" s="17">
        <v>0</v>
      </c>
      <c r="N107" s="17">
        <v>0</v>
      </c>
      <c r="O107" s="17">
        <v>0</v>
      </c>
      <c r="P107" s="17">
        <v>0</v>
      </c>
      <c r="Q107" s="17">
        <v>0</v>
      </c>
    </row>
    <row r="108" spans="1:17" x14ac:dyDescent="0.2">
      <c r="A108" s="15" t="s">
        <v>97</v>
      </c>
      <c r="B108" s="19" t="s">
        <v>98</v>
      </c>
      <c r="C108" s="17">
        <v>0</v>
      </c>
      <c r="D108" s="17">
        <v>0</v>
      </c>
      <c r="E108" s="17">
        <v>0</v>
      </c>
      <c r="F108" s="17">
        <v>0</v>
      </c>
      <c r="G108" s="17">
        <v>0</v>
      </c>
      <c r="H108" s="17">
        <v>0</v>
      </c>
      <c r="I108" s="17">
        <v>0</v>
      </c>
      <c r="J108" s="17">
        <v>0</v>
      </c>
      <c r="K108" s="17">
        <v>0</v>
      </c>
      <c r="L108" s="17">
        <v>0</v>
      </c>
      <c r="M108" s="17">
        <v>0</v>
      </c>
      <c r="N108" s="17">
        <v>0</v>
      </c>
      <c r="O108" s="17">
        <v>0</v>
      </c>
      <c r="P108" s="17">
        <v>0</v>
      </c>
      <c r="Q108" s="17">
        <v>0</v>
      </c>
    </row>
    <row r="109" spans="1:17" ht="13.5" x14ac:dyDescent="0.2">
      <c r="A109" s="15" t="s">
        <v>72</v>
      </c>
      <c r="B109" s="20" t="s">
        <v>211</v>
      </c>
      <c r="C109" s="17">
        <v>9</v>
      </c>
      <c r="D109" s="17">
        <v>2</v>
      </c>
      <c r="E109" s="17">
        <v>3088.31</v>
      </c>
      <c r="F109" s="17">
        <v>2</v>
      </c>
      <c r="G109" s="17">
        <v>2</v>
      </c>
      <c r="H109" s="17">
        <v>88.1</v>
      </c>
      <c r="I109" s="17">
        <v>5</v>
      </c>
      <c r="J109" s="17">
        <v>3</v>
      </c>
      <c r="K109" s="17">
        <v>726.09</v>
      </c>
      <c r="L109" s="17">
        <v>16</v>
      </c>
      <c r="M109" s="17">
        <v>7</v>
      </c>
      <c r="N109" s="17">
        <v>3902.5</v>
      </c>
      <c r="O109" s="17">
        <v>16</v>
      </c>
      <c r="P109" s="17">
        <v>7</v>
      </c>
      <c r="Q109" s="17">
        <v>3902.5</v>
      </c>
    </row>
    <row r="110" spans="1:17" x14ac:dyDescent="0.2">
      <c r="A110" s="15" t="s">
        <v>123</v>
      </c>
      <c r="B110" s="19" t="s">
        <v>130</v>
      </c>
      <c r="C110" s="17">
        <v>9</v>
      </c>
      <c r="D110" s="17">
        <v>2</v>
      </c>
      <c r="E110" s="17">
        <v>3088.31</v>
      </c>
      <c r="F110" s="17">
        <v>0</v>
      </c>
      <c r="G110" s="17">
        <v>0</v>
      </c>
      <c r="H110" s="17">
        <v>0</v>
      </c>
      <c r="I110" s="17">
        <v>1</v>
      </c>
      <c r="J110" s="17">
        <v>1</v>
      </c>
      <c r="K110" s="17">
        <v>596.13</v>
      </c>
      <c r="L110" s="17">
        <v>10</v>
      </c>
      <c r="M110" s="17">
        <v>3</v>
      </c>
      <c r="N110" s="17">
        <v>3684.44</v>
      </c>
      <c r="O110" s="17">
        <v>10</v>
      </c>
      <c r="P110" s="17">
        <v>3</v>
      </c>
      <c r="Q110" s="17">
        <v>3684.44</v>
      </c>
    </row>
    <row r="111" spans="1:17" x14ac:dyDescent="0.2">
      <c r="A111" s="15" t="s">
        <v>124</v>
      </c>
      <c r="B111" s="19" t="s">
        <v>131</v>
      </c>
      <c r="C111" s="17">
        <v>0</v>
      </c>
      <c r="D111" s="17">
        <v>0</v>
      </c>
      <c r="E111" s="17">
        <v>0</v>
      </c>
      <c r="F111" s="17">
        <v>2</v>
      </c>
      <c r="G111" s="17">
        <v>2</v>
      </c>
      <c r="H111" s="17">
        <v>88.1</v>
      </c>
      <c r="I111" s="17">
        <v>4</v>
      </c>
      <c r="J111" s="17">
        <v>2</v>
      </c>
      <c r="K111" s="17">
        <v>129.96</v>
      </c>
      <c r="L111" s="17">
        <v>6</v>
      </c>
      <c r="M111" s="17">
        <v>4</v>
      </c>
      <c r="N111" s="17">
        <v>218.06</v>
      </c>
      <c r="O111" s="17">
        <v>6</v>
      </c>
      <c r="P111" s="17">
        <v>4</v>
      </c>
      <c r="Q111" s="17">
        <v>218.06</v>
      </c>
    </row>
    <row r="112" spans="1:17" ht="27" x14ac:dyDescent="0.2">
      <c r="A112" s="15" t="s">
        <v>212</v>
      </c>
      <c r="B112" s="20" t="s">
        <v>213</v>
      </c>
      <c r="C112" s="17">
        <v>110</v>
      </c>
      <c r="D112" s="17">
        <v>61</v>
      </c>
      <c r="E112" s="17">
        <v>10912.73</v>
      </c>
      <c r="F112" s="17">
        <v>108</v>
      </c>
      <c r="G112" s="17">
        <v>61</v>
      </c>
      <c r="H112" s="17">
        <v>11195.46</v>
      </c>
      <c r="I112" s="17">
        <v>124</v>
      </c>
      <c r="J112" s="17">
        <v>69</v>
      </c>
      <c r="K112" s="17">
        <v>12271.5</v>
      </c>
      <c r="L112" s="17">
        <v>130</v>
      </c>
      <c r="M112" s="17">
        <v>73</v>
      </c>
      <c r="N112" s="17">
        <v>34379.69</v>
      </c>
      <c r="O112" s="17">
        <v>130</v>
      </c>
      <c r="P112" s="17">
        <v>73</v>
      </c>
      <c r="Q112" s="17">
        <v>34379.69</v>
      </c>
    </row>
    <row r="113" spans="1:17" ht="15.75" x14ac:dyDescent="0.2">
      <c r="A113" s="21" t="s">
        <v>214</v>
      </c>
      <c r="B113" s="29" t="s">
        <v>166</v>
      </c>
      <c r="C113" s="17">
        <v>109</v>
      </c>
      <c r="D113" s="17">
        <v>61</v>
      </c>
      <c r="E113" s="17">
        <v>10139.24</v>
      </c>
      <c r="F113" s="17">
        <v>107</v>
      </c>
      <c r="G113" s="17">
        <v>61</v>
      </c>
      <c r="H113" s="17">
        <v>10327.299999999999</v>
      </c>
      <c r="I113" s="17">
        <v>123</v>
      </c>
      <c r="J113" s="17">
        <v>69</v>
      </c>
      <c r="K113" s="17">
        <v>11290.04</v>
      </c>
      <c r="L113" s="17">
        <v>129</v>
      </c>
      <c r="M113" s="17">
        <v>73</v>
      </c>
      <c r="N113" s="17">
        <v>31756.58</v>
      </c>
      <c r="O113" s="17">
        <v>129</v>
      </c>
      <c r="P113" s="17">
        <v>73</v>
      </c>
      <c r="Q113" s="17">
        <v>31756.58</v>
      </c>
    </row>
    <row r="114" spans="1:17" ht="15.75" x14ac:dyDescent="0.2">
      <c r="A114" s="21" t="s">
        <v>215</v>
      </c>
      <c r="B114" s="29" t="s">
        <v>167</v>
      </c>
      <c r="C114" s="17">
        <v>11</v>
      </c>
      <c r="D114" s="17">
        <v>4</v>
      </c>
      <c r="E114" s="17">
        <v>773.49</v>
      </c>
      <c r="F114" s="17">
        <v>11</v>
      </c>
      <c r="G114" s="17">
        <v>4</v>
      </c>
      <c r="H114" s="17">
        <v>868.16</v>
      </c>
      <c r="I114" s="17">
        <v>12</v>
      </c>
      <c r="J114" s="17">
        <v>5</v>
      </c>
      <c r="K114" s="17">
        <v>981.46</v>
      </c>
      <c r="L114" s="17">
        <v>12</v>
      </c>
      <c r="M114" s="17">
        <v>5</v>
      </c>
      <c r="N114" s="17">
        <v>2623.11</v>
      </c>
      <c r="O114" s="17">
        <v>12</v>
      </c>
      <c r="P114" s="17">
        <v>5</v>
      </c>
      <c r="Q114" s="17">
        <v>2623.11</v>
      </c>
    </row>
    <row r="115" spans="1:17" ht="15.75" x14ac:dyDescent="0.2">
      <c r="A115" s="21" t="s">
        <v>216</v>
      </c>
      <c r="B115" s="16" t="s">
        <v>168</v>
      </c>
      <c r="C115" s="17">
        <v>0</v>
      </c>
      <c r="D115" s="17">
        <v>0</v>
      </c>
      <c r="E115" s="17">
        <v>0</v>
      </c>
      <c r="F115" s="17">
        <v>0</v>
      </c>
      <c r="G115" s="17">
        <v>0</v>
      </c>
      <c r="H115" s="17">
        <v>0</v>
      </c>
      <c r="I115" s="17">
        <v>0</v>
      </c>
      <c r="J115" s="17">
        <v>0</v>
      </c>
      <c r="K115" s="17">
        <v>0</v>
      </c>
      <c r="L115" s="17">
        <v>0</v>
      </c>
      <c r="M115" s="17">
        <v>0</v>
      </c>
      <c r="N115" s="17">
        <v>0</v>
      </c>
      <c r="O115" s="17">
        <v>0</v>
      </c>
      <c r="P115" s="17">
        <v>0</v>
      </c>
      <c r="Q115" s="17">
        <v>0</v>
      </c>
    </row>
    <row r="116" spans="1:17" ht="13.5" x14ac:dyDescent="0.2">
      <c r="A116" s="21" t="s">
        <v>99</v>
      </c>
      <c r="B116" s="16" t="s">
        <v>217</v>
      </c>
      <c r="C116" s="17">
        <v>108</v>
      </c>
      <c r="D116" s="17">
        <v>87</v>
      </c>
      <c r="E116" s="17">
        <v>40795.82</v>
      </c>
      <c r="F116" s="17">
        <v>99</v>
      </c>
      <c r="G116" s="17">
        <v>87</v>
      </c>
      <c r="H116" s="17">
        <v>49301.7</v>
      </c>
      <c r="I116" s="17">
        <v>103</v>
      </c>
      <c r="J116" s="17">
        <v>89</v>
      </c>
      <c r="K116" s="17">
        <v>43606.07</v>
      </c>
      <c r="L116" s="17">
        <v>122</v>
      </c>
      <c r="M116" s="17">
        <v>100</v>
      </c>
      <c r="N116" s="17">
        <v>133703.59</v>
      </c>
      <c r="O116" s="17">
        <v>122</v>
      </c>
      <c r="P116" s="17">
        <v>100</v>
      </c>
      <c r="Q116" s="17">
        <v>133703.59</v>
      </c>
    </row>
    <row r="117" spans="1:17" ht="13.5" x14ac:dyDescent="0.2">
      <c r="A117" s="15" t="s">
        <v>125</v>
      </c>
      <c r="B117" s="18" t="s">
        <v>218</v>
      </c>
      <c r="C117" s="17">
        <v>3122</v>
      </c>
      <c r="D117" s="17">
        <v>1932</v>
      </c>
      <c r="E117" s="17">
        <f>381491.43-1337.76</f>
        <v>380153.67</v>
      </c>
      <c r="F117" s="17">
        <v>3133</v>
      </c>
      <c r="G117" s="17">
        <v>1940</v>
      </c>
      <c r="H117" s="17">
        <f>434112.59-83.71</f>
        <v>434028.88</v>
      </c>
      <c r="I117" s="17">
        <v>3144</v>
      </c>
      <c r="J117" s="17">
        <v>1944</v>
      </c>
      <c r="K117" s="17">
        <v>430526.8</v>
      </c>
      <c r="L117" s="17">
        <v>3176</v>
      </c>
      <c r="M117" s="17">
        <v>1995</v>
      </c>
      <c r="N117" s="17">
        <f>1246130.82-1337.76-83.71</f>
        <v>1244709.3500000001</v>
      </c>
      <c r="O117" s="17">
        <v>3176</v>
      </c>
      <c r="P117" s="17">
        <v>1995</v>
      </c>
      <c r="Q117" s="17">
        <f>1246130.82-1337.76-83.71</f>
        <v>1244709.3500000001</v>
      </c>
    </row>
    <row r="118" spans="1:17" s="5" customFormat="1" ht="13.5" x14ac:dyDescent="0.2">
      <c r="A118" s="30" t="s">
        <v>219</v>
      </c>
    </row>
    <row r="119" spans="1:17" s="5" customFormat="1" ht="13.5" x14ac:dyDescent="0.2">
      <c r="A119" s="31" t="s">
        <v>220</v>
      </c>
    </row>
    <row r="120" spans="1:17" ht="12" customHeight="1" x14ac:dyDescent="0.2">
      <c r="A120" s="7" t="s">
        <v>100</v>
      </c>
      <c r="B120" s="32"/>
      <c r="C120" s="32"/>
      <c r="D120" s="32"/>
      <c r="E120" s="32"/>
      <c r="F120" s="32"/>
      <c r="G120" s="32"/>
      <c r="H120" s="32"/>
      <c r="I120" s="32"/>
      <c r="J120" s="32"/>
      <c r="K120" s="32"/>
      <c r="L120" s="32"/>
      <c r="M120" s="32"/>
      <c r="N120" s="32"/>
    </row>
    <row r="121" spans="1:17" ht="12" customHeight="1" x14ac:dyDescent="0.2">
      <c r="A121" s="7"/>
      <c r="B121" s="32"/>
      <c r="C121" s="32"/>
      <c r="D121" s="32"/>
      <c r="E121" s="32"/>
      <c r="F121" s="32"/>
      <c r="G121" s="32"/>
      <c r="H121" s="32"/>
      <c r="I121" s="32"/>
      <c r="J121" s="32"/>
      <c r="K121" s="32"/>
      <c r="L121" s="32"/>
      <c r="M121" s="32"/>
      <c r="N121" s="32"/>
    </row>
    <row r="122" spans="1:17" ht="27.75" customHeight="1" x14ac:dyDescent="0.2">
      <c r="A122" s="57" t="s">
        <v>175</v>
      </c>
      <c r="B122" s="57"/>
      <c r="D122" s="33"/>
      <c r="F122" s="60" t="s">
        <v>176</v>
      </c>
      <c r="G122" s="60"/>
    </row>
    <row r="123" spans="1:17" s="35" customFormat="1" ht="11.25" x14ac:dyDescent="0.2">
      <c r="A123" s="34" t="s">
        <v>73</v>
      </c>
      <c r="C123" s="36"/>
      <c r="D123" s="36" t="s">
        <v>78</v>
      </c>
      <c r="F123" s="59" t="s">
        <v>79</v>
      </c>
      <c r="G123" s="59"/>
    </row>
    <row r="124" spans="1:17" s="35" customFormat="1" ht="11.25" x14ac:dyDescent="0.2">
      <c r="A124" s="34" t="s">
        <v>74</v>
      </c>
      <c r="C124" s="36"/>
      <c r="D124" s="36"/>
      <c r="F124" s="37"/>
    </row>
    <row r="125" spans="1:17" x14ac:dyDescent="0.2">
      <c r="A125" s="38"/>
      <c r="C125" s="39"/>
      <c r="D125" s="39"/>
      <c r="F125" s="40"/>
    </row>
    <row r="126" spans="1:17" ht="24" customHeight="1" x14ac:dyDescent="0.2">
      <c r="A126" s="58" t="s">
        <v>221</v>
      </c>
      <c r="B126" s="58"/>
      <c r="D126" s="33"/>
      <c r="F126" s="61" t="s">
        <v>222</v>
      </c>
      <c r="G126" s="61"/>
    </row>
    <row r="127" spans="1:17" s="35" customFormat="1" ht="11.25" x14ac:dyDescent="0.2">
      <c r="A127" s="34" t="s">
        <v>77</v>
      </c>
      <c r="C127" s="36"/>
      <c r="D127" s="36" t="s">
        <v>78</v>
      </c>
      <c r="F127" s="59" t="s">
        <v>79</v>
      </c>
      <c r="G127" s="59"/>
    </row>
    <row r="129" spans="1:2" x14ac:dyDescent="0.2">
      <c r="A129" s="58" t="s">
        <v>177</v>
      </c>
      <c r="B129" s="58"/>
    </row>
    <row r="130" spans="1:2" s="35" customFormat="1" ht="11.25" x14ac:dyDescent="0.2">
      <c r="A130" s="34" t="s">
        <v>75</v>
      </c>
    </row>
  </sheetData>
  <mergeCells count="19">
    <mergeCell ref="A122:B122"/>
    <mergeCell ref="A126:B126"/>
    <mergeCell ref="A129:B129"/>
    <mergeCell ref="F123:G123"/>
    <mergeCell ref="F122:G122"/>
    <mergeCell ref="F126:G126"/>
    <mergeCell ref="F127:G127"/>
    <mergeCell ref="O15:Q15"/>
    <mergeCell ref="A11:N11"/>
    <mergeCell ref="B6:M6"/>
    <mergeCell ref="E13:F13"/>
    <mergeCell ref="I15:K15"/>
    <mergeCell ref="L15:N15"/>
    <mergeCell ref="A7:N7"/>
    <mergeCell ref="A12:N12"/>
    <mergeCell ref="A15:A16"/>
    <mergeCell ref="B15:B16"/>
    <mergeCell ref="C15:E15"/>
    <mergeCell ref="F15:H15"/>
  </mergeCells>
  <phoneticPr fontId="0" type="noConversion"/>
  <pageMargins left="0.78740157480314965" right="0.27559055118110237" top="0.43307086614173229" bottom="0.31496062992125984" header="0" footer="0"/>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workbookViewId="0">
      <selection activeCell="B17" sqref="B17"/>
    </sheetView>
  </sheetViews>
  <sheetFormatPr defaultRowHeight="12.75" x14ac:dyDescent="0.2"/>
  <cols>
    <col min="1" max="1" width="17.85546875" bestFit="1" customWidth="1"/>
    <col min="2" max="2" width="68.5703125" bestFit="1" customWidth="1"/>
  </cols>
  <sheetData>
    <row r="1" spans="1:2" x14ac:dyDescent="0.2">
      <c r="A1" s="1" t="s">
        <v>21</v>
      </c>
    </row>
    <row r="2" spans="1:2" x14ac:dyDescent="0.2">
      <c r="A2" s="1" t="s">
        <v>22</v>
      </c>
    </row>
    <row r="3" spans="1:2" x14ac:dyDescent="0.2">
      <c r="A3" s="1" t="s">
        <v>23</v>
      </c>
    </row>
    <row r="4" spans="1:2" x14ac:dyDescent="0.2">
      <c r="A4" s="1" t="s">
        <v>24</v>
      </c>
    </row>
    <row r="5" spans="1:2" x14ac:dyDescent="0.2">
      <c r="A5" s="1" t="s">
        <v>25</v>
      </c>
    </row>
    <row r="6" spans="1:2" x14ac:dyDescent="0.2">
      <c r="A6" s="1" t="s">
        <v>26</v>
      </c>
    </row>
    <row r="7" spans="1:2" x14ac:dyDescent="0.2">
      <c r="A7" s="1" t="s">
        <v>27</v>
      </c>
      <c r="B7" t="s">
        <v>169</v>
      </c>
    </row>
    <row r="8" spans="1:2" x14ac:dyDescent="0.2">
      <c r="A8" s="1" t="s">
        <v>28</v>
      </c>
      <c r="B8" t="s">
        <v>170</v>
      </c>
    </row>
    <row r="9" spans="1:2" x14ac:dyDescent="0.2">
      <c r="A9" s="1" t="s">
        <v>29</v>
      </c>
      <c r="B9">
        <v>288712070</v>
      </c>
    </row>
    <row r="10" spans="1:2" x14ac:dyDescent="0.2">
      <c r="A10" s="1" t="s">
        <v>30</v>
      </c>
      <c r="B10" s="3">
        <v>842669154</v>
      </c>
    </row>
    <row r="11" spans="1:2" x14ac:dyDescent="0.2">
      <c r="A11" s="1" t="s">
        <v>32</v>
      </c>
      <c r="B11">
        <v>2024</v>
      </c>
    </row>
    <row r="12" spans="1:2" x14ac:dyDescent="0.2">
      <c r="A12" s="1" t="s">
        <v>33</v>
      </c>
      <c r="B12" t="s">
        <v>171</v>
      </c>
    </row>
    <row r="13" spans="1:2" x14ac:dyDescent="0.2">
      <c r="A13" s="1" t="s">
        <v>34</v>
      </c>
      <c r="B13" t="s">
        <v>172</v>
      </c>
    </row>
    <row r="14" spans="1:2" x14ac:dyDescent="0.2">
      <c r="A14" s="1" t="s">
        <v>35</v>
      </c>
      <c r="B14" t="s">
        <v>173</v>
      </c>
    </row>
    <row r="15" spans="1:2" x14ac:dyDescent="0.2">
      <c r="A15" s="1" t="s">
        <v>36</v>
      </c>
      <c r="B15" t="s">
        <v>174</v>
      </c>
    </row>
    <row r="16" spans="1:2" x14ac:dyDescent="0.2">
      <c r="A16" s="1" t="s">
        <v>31</v>
      </c>
      <c r="B16" s="2">
        <v>45385</v>
      </c>
    </row>
    <row r="17" spans="1:2" x14ac:dyDescent="0.2">
      <c r="A17" s="1" t="s">
        <v>76</v>
      </c>
      <c r="B17">
        <v>2</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Forma</vt:lpstr>
      <vt:lpstr>Parametrai</vt:lpstr>
    </vt:vector>
  </TitlesOfParts>
  <Company>UAB "NEVDA"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Virga</dc:creator>
  <cp:lastModifiedBy>Vaida Kušleikienė</cp:lastModifiedBy>
  <cp:lastPrinted>2024-04-11T05:14:23Z</cp:lastPrinted>
  <dcterms:created xsi:type="dcterms:W3CDTF">2005-03-29T07:53:13Z</dcterms:created>
  <dcterms:modified xsi:type="dcterms:W3CDTF">2025-04-22T12:57:55Z</dcterms:modified>
</cp:coreProperties>
</file>